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nusman-economy\2026\Отчет МП 2025\"/>
    </mc:Choice>
  </mc:AlternateContent>
  <xr:revisionPtr revIDLastSave="0" documentId="13_ncr:1_{69DE91CF-1FB8-4C4E-8C6C-6DACCE282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Лист1!$A$8:$S$223</definedName>
    <definedName name="_xlnm.Print_Titles" localSheetId="0">Лист1!$4:$7</definedName>
    <definedName name="_xlnm.Print_Area" localSheetId="0">Лист1!$A$1:$S$231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K9" i="1"/>
  <c r="L9" i="1"/>
  <c r="M9" i="1"/>
  <c r="E9" i="1"/>
  <c r="D9" i="1"/>
  <c r="S223" i="1"/>
  <c r="S224" i="1"/>
  <c r="S225" i="1"/>
  <c r="S222" i="1"/>
  <c r="S139" i="1"/>
  <c r="S140" i="1"/>
  <c r="S141" i="1"/>
  <c r="S142" i="1"/>
  <c r="S143" i="1"/>
  <c r="S144" i="1"/>
  <c r="S145" i="1"/>
  <c r="S147" i="1"/>
  <c r="S148" i="1"/>
  <c r="S150" i="1"/>
  <c r="S151" i="1"/>
  <c r="S138" i="1"/>
  <c r="S128" i="1"/>
  <c r="S129" i="1"/>
  <c r="S127" i="1"/>
  <c r="S126" i="1"/>
  <c r="S125" i="1"/>
  <c r="O143" i="1"/>
  <c r="O151" i="1" l="1"/>
  <c r="O150" i="1"/>
  <c r="O145" i="1"/>
  <c r="O152" i="1"/>
  <c r="O136" i="1"/>
  <c r="D106" i="1" l="1"/>
  <c r="F97" i="1"/>
  <c r="F88" i="1"/>
  <c r="H97" i="1"/>
  <c r="H88" i="1"/>
  <c r="J97" i="1"/>
  <c r="J88" i="1"/>
  <c r="J87" i="1" s="1"/>
  <c r="K97" i="1"/>
  <c r="K88" i="1"/>
  <c r="I97" i="1"/>
  <c r="I88" i="1"/>
  <c r="G97" i="1"/>
  <c r="G88" i="1"/>
  <c r="G87" i="1" s="1"/>
  <c r="H87" i="1" l="1"/>
  <c r="I87" i="1"/>
  <c r="F87" i="1"/>
  <c r="K87" i="1"/>
  <c r="S218" i="1"/>
  <c r="S104" i="1" l="1"/>
  <c r="N105" i="1"/>
  <c r="N104" i="1"/>
  <c r="S101" i="1"/>
  <c r="S102" i="1"/>
  <c r="S100" i="1"/>
  <c r="S57" i="1" l="1"/>
  <c r="S40" i="1"/>
  <c r="S12" i="1" l="1"/>
  <c r="S11" i="1"/>
  <c r="S10" i="1"/>
  <c r="O184" i="1"/>
  <c r="O185" i="1"/>
  <c r="O186" i="1"/>
  <c r="O183" i="1"/>
  <c r="O179" i="1"/>
  <c r="O178" i="1"/>
  <c r="O175" i="1"/>
  <c r="O174" i="1"/>
  <c r="O170" i="1"/>
  <c r="O171" i="1"/>
  <c r="O172" i="1"/>
  <c r="O173" i="1"/>
  <c r="O169" i="1"/>
  <c r="O168" i="1"/>
  <c r="O167" i="1"/>
  <c r="O222" i="1"/>
  <c r="S97" i="1" l="1"/>
  <c r="S89" i="1" l="1"/>
  <c r="S90" i="1"/>
  <c r="S88" i="1"/>
  <c r="O92" i="1" l="1"/>
  <c r="O93" i="1"/>
  <c r="O94" i="1"/>
  <c r="O95" i="1"/>
  <c r="O96" i="1"/>
  <c r="O97" i="1"/>
  <c r="O98" i="1"/>
  <c r="O91" i="1"/>
  <c r="O88" i="1"/>
  <c r="O227" i="1"/>
  <c r="O228" i="1"/>
  <c r="O229" i="1"/>
  <c r="O230" i="1"/>
  <c r="O226" i="1"/>
  <c r="O217" i="1" l="1"/>
  <c r="O215" i="1"/>
  <c r="O211" i="1"/>
  <c r="O159" i="1" l="1"/>
  <c r="O158" i="1"/>
  <c r="O155" i="1"/>
  <c r="O153" i="1"/>
  <c r="O47" i="1" l="1"/>
  <c r="O43" i="1"/>
  <c r="O29" i="1" l="1"/>
  <c r="O28" i="1"/>
  <c r="O18" i="1"/>
  <c r="O19" i="1"/>
  <c r="O21" i="1"/>
  <c r="O22" i="1"/>
  <c r="O24" i="1"/>
  <c r="O25" i="1"/>
  <c r="O27" i="1"/>
  <c r="O16" i="1"/>
  <c r="O17" i="1"/>
  <c r="O14" i="1"/>
  <c r="O13" i="1"/>
  <c r="O10" i="1"/>
  <c r="O87" i="1" l="1"/>
  <c r="O225" i="1" l="1"/>
  <c r="O221" i="1"/>
  <c r="O212" i="1"/>
  <c r="O213" i="1"/>
  <c r="O214" i="1"/>
  <c r="O216" i="1"/>
  <c r="O210" i="1"/>
  <c r="O190" i="1" l="1"/>
  <c r="O189" i="1"/>
  <c r="O187" i="1"/>
  <c r="O122" i="1" l="1"/>
  <c r="O123" i="1"/>
  <c r="O121" i="1"/>
  <c r="O119" i="1"/>
  <c r="O117" i="1"/>
  <c r="O118" i="1"/>
  <c r="O111" i="1"/>
  <c r="S107" i="1" l="1"/>
  <c r="O106" i="1"/>
  <c r="O107" i="1"/>
  <c r="O100" i="1"/>
  <c r="O101" i="1"/>
  <c r="O104" i="1"/>
  <c r="O105" i="1"/>
  <c r="O99" i="1"/>
  <c r="O80" i="1"/>
  <c r="O81" i="1"/>
  <c r="O82" i="1"/>
  <c r="O61" i="1"/>
  <c r="O62" i="1"/>
  <c r="O63" i="1"/>
  <c r="O66" i="1"/>
  <c r="O68" i="1"/>
  <c r="O69" i="1"/>
  <c r="O77" i="1"/>
  <c r="O78" i="1"/>
  <c r="O79" i="1"/>
  <c r="O56" i="1"/>
  <c r="O55" i="1"/>
  <c r="O52" i="1"/>
  <c r="O53" i="1"/>
  <c r="O51" i="1"/>
  <c r="O50" i="1"/>
  <c r="O48" i="1"/>
  <c r="O46" i="1"/>
  <c r="O45" i="1"/>
  <c r="O44" i="1"/>
  <c r="O42" i="1"/>
  <c r="O41" i="1"/>
  <c r="O40" i="1"/>
  <c r="O39" i="1"/>
  <c r="O37" i="1"/>
  <c r="O34" i="1"/>
  <c r="O33" i="1"/>
  <c r="O32" i="1"/>
  <c r="O31" i="1"/>
  <c r="O30" i="1"/>
  <c r="O138" i="1" l="1"/>
  <c r="O137" i="1"/>
  <c r="O135" i="1"/>
  <c r="O134" i="1"/>
  <c r="O133" i="1"/>
  <c r="O132" i="1"/>
  <c r="O130" i="1"/>
  <c r="O129" i="1"/>
  <c r="O127" i="1"/>
  <c r="O126" i="1"/>
  <c r="O125" i="1" l="1"/>
  <c r="O124" i="1" l="1"/>
  <c r="O108" i="1" l="1"/>
  <c r="O9" i="1" l="1"/>
</calcChain>
</file>

<file path=xl/sharedStrings.xml><?xml version="1.0" encoding="utf-8"?>
<sst xmlns="http://schemas.openxmlformats.org/spreadsheetml/2006/main" count="389" uniqueCount="358">
  <si>
    <t xml:space="preserve">Отчет </t>
  </si>
  <si>
    <t>о ходе реализации муниципальных программ (финансировании программ) Новоусманского муниципального района Воронежской области</t>
  </si>
  <si>
    <t>№ п/п</t>
  </si>
  <si>
    <t>Наименование программных мероприятий</t>
  </si>
  <si>
    <t>Срок реализации проекта</t>
  </si>
  <si>
    <t>Объемы финансирования, тыс. руб.</t>
  </si>
  <si>
    <t>Уровень освоения финансовых средств (%)</t>
  </si>
  <si>
    <t>Наименование целевых показателей (индикаторов) определяющих результативность реализации мероприятий</t>
  </si>
  <si>
    <t>Планируемые значения целевых показателей</t>
  </si>
  <si>
    <t>Фактически достигнутые значения целевыхпоказателей</t>
  </si>
  <si>
    <t>Уровень достижения, %</t>
  </si>
  <si>
    <t>всего</t>
  </si>
  <si>
    <t>в том числе по источникам финансирования</t>
  </si>
  <si>
    <t>федеральный бюджет</t>
  </si>
  <si>
    <t>областной бюджет</t>
  </si>
  <si>
    <t>местный бюджет</t>
  </si>
  <si>
    <t>внебюджетные источники</t>
  </si>
  <si>
    <t>план</t>
  </si>
  <si>
    <t>факт</t>
  </si>
  <si>
    <t>1.1 Развитие и обеспечение деятельности дошкольных образовательных организаций</t>
  </si>
  <si>
    <t>1.1.1 Обеспечение деятельности дошкольных образовательных организаций</t>
  </si>
  <si>
    <t>1.1.2 Развитие сети дошкольных образовательных организаций</t>
  </si>
  <si>
    <t>1.1.2.1 Строительство объектов дошкольного образования</t>
  </si>
  <si>
    <t>1.1.2.2 Ремонт объектов дошкольного образования</t>
  </si>
  <si>
    <t>1.1.2.3 Оснащение объектов дошкольного образования</t>
  </si>
  <si>
    <t>1.1.3  Обеспечение комплексной безопасности комфортных условий образовательного процесса в образовательных организациях</t>
  </si>
  <si>
    <t>1.2 Развитие и обеспечение деятельности  общеобразовательных организаций</t>
  </si>
  <si>
    <t>1.2.1 Обеспечение деятельности общеобразовательных организаций</t>
  </si>
  <si>
    <t>1.2.2 Развитие сети образовательных организаций</t>
  </si>
  <si>
    <t>1.2.2.1 Строительство образовательных учреждений</t>
  </si>
  <si>
    <t>1.2.2.2 Ремонт образовательных учреждений</t>
  </si>
  <si>
    <t>1.2.2.3 Оснащение образовательных учреждений</t>
  </si>
  <si>
    <t>1.2.2.4 Развитие образовательной среды</t>
  </si>
  <si>
    <t>1.2.3 Совершенствование организации питания обучающихся в  образовательных организациях</t>
  </si>
  <si>
    <t>1.2.3.2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</si>
  <si>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1.2.4 Обеспечение комплексной безопасности комфортных условий образовательного процесса в образовательных организациях</t>
  </si>
  <si>
    <t>3.1.Совершенствование условий отдыха и оздоровления детей</t>
  </si>
  <si>
    <t>3.2. Увеличение форм организации отдыха и оздоровления</t>
  </si>
  <si>
    <t>3.3. Увеличение количества детей, охваченных отдыхом и оздоровлением</t>
  </si>
  <si>
    <t>Муниципальная программа "Сохранение и развитие культуры Новоусманского муниципального района Воронежской области"</t>
  </si>
  <si>
    <t>Основное мероприятие 1 "Финансовая поддержка социально ориентированной некоммерческой организации Новоусманской общественной организации ветеранов (пенсионеров) войны, труда, Вооруженных Сил и правоохранительных органов"</t>
  </si>
  <si>
    <t>Количество общественных организаций ветеранов (пенсионеров) войны, труда, Вооруженных Сил и правоохранительных органов, получивших финансовую поддержку</t>
  </si>
  <si>
    <t>Основное мероприятие 2 "Предоставление грантов в форме субсидий из бюджета Новоусманского муниципального района социально ориентированным некоммерческим организациям на реализацию программ (проектов) на конкурсной основе"</t>
  </si>
  <si>
    <t>Количество социально ориентированных некоммерческих организаций, которым предоставлены гранты в форме субсидий из бюджета Новоусманского муниципального района на реализацию программ</t>
  </si>
  <si>
    <t>Основное мероприятие 3 "Имущественная поддержка социально ориентированных некоммерческих организаций"</t>
  </si>
  <si>
    <t>Количество социально ориентированных некоммерческих организаций, которым предоставлена имущественная поддержка</t>
  </si>
  <si>
    <t>Основное мероприятие 4 "Информационная поддержка социально ориентированных некоммерческих организаций, в том числе содействие формированию информационного пространства, способствующего развитию гражданских инициатив"</t>
  </si>
  <si>
    <t>Количество социально ориентированных некоммерческих организаций, которым предоставлена информационная поддержка</t>
  </si>
  <si>
    <t>Основное мероприятие 5 "Консультационная поддержка, а также повышение квалификации работников и добровольцев социально ориентированных некоммерческих организаций"</t>
  </si>
  <si>
    <t>Количество социально ориентированных некоммерческих организаций, которым предоставлена консультационная поддержка</t>
  </si>
  <si>
    <t>Основное мероприятие 6 "Финансовая поддержка социально ориентированной некоммерческой организации Новоусманского районного отделения Воронежской областной общественной организации Всероссийского общества инвалидов"</t>
  </si>
  <si>
    <t>Муниципальная программа "Развитие физической культуры и спорта в Новоусманском муниципальном районе Воронежской области"</t>
  </si>
  <si>
    <t>Муниципальная программа "Управление муниципальным имуществом Новоусманского муниципального района Воронежской области"</t>
  </si>
  <si>
    <t>Муниципальная программа "Обеспечение доступным и комфортным жильем населения Новоусманского муниципального района Воронежской области"</t>
  </si>
  <si>
    <t>Основное мероприятие "Обеспечение доступным и комфортным жильем молодых семей"</t>
  </si>
  <si>
    <t>Подпрограмма 1 "Управление муниципальными финансами"</t>
  </si>
  <si>
    <t>Подпрограмма 2 "Cоздание условий для эффективного и ответственного управления муниципальными финансами, повышение устойчивости бюджетов сельских поселений Новоусманского  муниципального района  Воронежской области"</t>
  </si>
  <si>
    <t>Основное мероприятие 2.1  Совершенствование системы распределения межбюджетных трансфертов сельским поселениям Новоусманского муниципального района Воронежской области</t>
  </si>
  <si>
    <r>
      <rPr>
        <sz val="10"/>
        <color indexed="8"/>
        <rFont val="Times New Roman"/>
        <family val="1"/>
        <charset val="204"/>
      </rPr>
      <t>Основное мероприятие 2.2  Выравнивание бюджетной обеспеченности сельских поселений</t>
    </r>
  </si>
  <si>
    <r>
      <rPr>
        <sz val="10"/>
        <color indexed="8"/>
        <rFont val="Times New Roman"/>
        <family val="1"/>
        <charset val="204"/>
      </rPr>
      <t>Основное мероприятие 3.1   Финансовое обеспечение деятельности финансового отдела администрации Новоусманского муниципального района</t>
    </r>
  </si>
  <si>
    <r>
      <rPr>
        <sz val="10"/>
        <color indexed="8"/>
        <rFont val="Times New Roman"/>
        <family val="1"/>
        <charset val="204"/>
      </rPr>
      <t>Основное мероприятие 3.2   Финансовое обеспечение выполнения других расходных обязательств Новоусманского муниципального района Воронежской области финансовым отделом администрации Новоусманского муниципального района</t>
    </r>
  </si>
  <si>
    <t>Муниципальная программа "Развитие потребительского рынка, поддержка малого и среднего предпринимательства"</t>
  </si>
  <si>
    <t>Основное мероприятие 1.1
Участие и организация проведения публичных мероприятий по вопросам предпринимательства: семинаров, совещаний, конференций, круглых столов.</t>
  </si>
  <si>
    <t>Основное мероприятие 1.2
Проведение праздника «День предпринимателя»</t>
  </si>
  <si>
    <t>Основное мероприятие 1.3
Информационная и консультационная поддержка субъектов малого и среднего предпринимательства</t>
  </si>
  <si>
    <t>Основное мероприятие 1.4
Поддержка малого и среднего предпринимательства за счет средств отчислений от налога, взимаемого по упрощенной системе налогообложения, по нормативу 10%.</t>
  </si>
  <si>
    <t>Основное мероприятие 1.5
Вовлечение молодежи в предпринимательскую деятельность</t>
  </si>
  <si>
    <t>Основное мероприятие 1.6
Имущественная поддержка субъектов МСП</t>
  </si>
  <si>
    <t>Основное мероприятие 1.7
Развитие взаимодействия с организациями, выражающими интересы субъектов малого и среднего предпринимательства</t>
  </si>
  <si>
    <t>Основное мероприятие 1.8
Оказание поддержки АНО «Новоусманский ЦПП»</t>
  </si>
  <si>
    <t>Основное мероприятие 1.9
Обеспечение торговым обслуживанием сельского населения Новоусманского муниципального района, проживающего в отдаленных и малонаселенных пунктах.</t>
  </si>
  <si>
    <t>Подпрограмма 2
"Защита прав потребителей"</t>
  </si>
  <si>
    <t>Подпрограмма 1 
"Развитие субъектов малого и среднего предпринимательства"</t>
  </si>
  <si>
    <t>Основное мероприятие 2.1
Уменьшение количества нарушений законодательства Российской Федерации в сфере потребительского рынка, связанных с незнанием предпринимателями, производителями, потребителями требований нормативных актов Российской Федерации на территории Новоусманского муниципального района</t>
  </si>
  <si>
    <t>Основное мероприятие 2.2
Повышение уровня правовой грамотности, информированности потребителей о потребительских свойствах товаров (работ, услуг). Повышение уровня доступности информации о товарах (работах, услугах), необходимой потребителям для реализации предоставленных им законодательством прав.</t>
  </si>
  <si>
    <t>Основное мероприятие 2.3
Информационная и консультационная поддержка субъектов малого и среднего предпринимательства</t>
  </si>
  <si>
    <t>Муниципальная программа "Обеспечение общественного порядка и противодействие преступности в Новоусманском муниципальном районе Воронежской области"</t>
  </si>
  <si>
    <t>Муниципальная программа "Обеспечение качественными коммунальными услугами населения и развитие дорожного хозяйства Новоусманского муниципального  района Воронежской области"</t>
  </si>
  <si>
    <t>Муниципальная программа "Развитие градостроительной деятельности Новоусманского мунициального района Воронежской области"</t>
  </si>
  <si>
    <t>Подпрограмма №1 «Профилактика правонарушений и общественная безопасность в Новоусманском муниципальном районе»</t>
  </si>
  <si>
    <t xml:space="preserve">Основное мероприятие 1.2.
Профилактика преступности и правонарушений среди несовершеннолетних и молодежи
</t>
  </si>
  <si>
    <t>Основное мероприятие 1.3.  Профилактика проявлений экстремизма</t>
  </si>
  <si>
    <t>Основное мероприятие 1.4  Противодействие коррупции</t>
  </si>
  <si>
    <t>Основное мероприятие 1.5 Противодействие преступности в налоговой сфере</t>
  </si>
  <si>
    <t>Основное мероприятие 2.3 Мероприятия по выявлению и уничтожению дикорастущих и незаконных посевов наркотикосодержащих культур</t>
  </si>
  <si>
    <t>Подпрограмма 1.
 «Образование»</t>
  </si>
  <si>
    <t>Подпрограмма 2. 
«Развитие культуры».</t>
  </si>
  <si>
    <t>Подпрограмма 3.
«Развитие библиотечного обслуживания населения».</t>
  </si>
  <si>
    <t>Подпрограмма 4. 
«Развитие музея».</t>
  </si>
  <si>
    <t>Подпрограмма 5. 
«Обеспечение реализации муниципальной программы».</t>
  </si>
  <si>
    <t>Мунициальная программа "Муниципальное управление и гражданское общество Новоусманского муниципального района Воронежской области"</t>
  </si>
  <si>
    <t>Уровень исполнения плановых назначений по расходам на реализацию подпрограммы, %</t>
  </si>
  <si>
    <t>Количество консультаций по предоставлению государственных и муниципальных услуг, ед.</t>
  </si>
  <si>
    <t>Количество обращений граждан в администрацию муниципального района, рассмотренных с нарушением сроков, установленных действующим законодательством, ед.</t>
  </si>
  <si>
    <t>Количество муниципальных служащих, прошедших повышение квалификации, чел.</t>
  </si>
  <si>
    <t>Количество муниципальных служащих и граждан, включенных в кадровый резерв муниципальной службы, чел.</t>
  </si>
  <si>
    <t>Подпрограмма 1 Комплексное развитие сельских территорий</t>
  </si>
  <si>
    <t>Подпрограмма №1 Совершенствование системы управления в сфере имущественно-земельных отношений Новоусманского муниципального района Воронежской области</t>
  </si>
  <si>
    <t>Мероприятие 1 Организация управления муниципальным имуществом и земельными ресурсами Новоусманского муниципального района Воронежской области</t>
  </si>
  <si>
    <t>Подпрограмма №2 Финансовое обеспечение реализации муниципальной программы</t>
  </si>
  <si>
    <t>Подпрограмма 1 
"Развитие физической культуры и массового спорта"</t>
  </si>
  <si>
    <t>Подпрограмма 2
"Развитие дополнительного образования детей физкультурно-спортивной направленности"</t>
  </si>
  <si>
    <t>Всего по муниципальным программам</t>
  </si>
  <si>
    <t>2020-2025</t>
  </si>
  <si>
    <t>2.1 Развитие и обеспечение деятельности организаций  дополнительного образования</t>
  </si>
  <si>
    <r>
      <t xml:space="preserve">Основное мероприятие №1 </t>
    </r>
    <r>
      <rPr>
        <sz val="10"/>
        <color rgb="FF000000"/>
        <rFont val="Times New Roman"/>
        <family val="1"/>
        <charset val="204"/>
      </rPr>
      <t>Финансовое обеспечение деятельности отдела имущественных и земельных отношений администрации Новоусманского муниципального района Воронежской области</t>
    </r>
  </si>
  <si>
    <t>Отношение дефицита районного бюджета  к годовому объему доходов районного бюджета без учета объема безвозмездных поступлений, %</t>
  </si>
  <si>
    <t>Степень сокращения дифференциации бюджетной обеспеченности между сельскими поселениями Новоусманского муниципального района Воронежской области вследствие выравнивания их бюджетной обеспеченности, раз</t>
  </si>
  <si>
    <t>1. Поступление неналоговых имущественных доходов в консолидированный бюджет Новоусманского муниципального района Воронежской области, млн. руб.</t>
  </si>
  <si>
    <t xml:space="preserve"> 1.2.3.3 Организации бесплатного питания обучающихся из многодетных семей в муниципальных общеобразовательных организациях</t>
  </si>
  <si>
    <t>Не более 10%</t>
  </si>
  <si>
    <t>Профицит</t>
  </si>
  <si>
    <t>Не более 100</t>
  </si>
  <si>
    <t>Не менее 
2,0</t>
  </si>
  <si>
    <t>В срок, установ-ленный адми-нист-рацией Новоусманского мун р-на</t>
  </si>
  <si>
    <t>да</t>
  </si>
  <si>
    <t>До начала очеред-ного финан-сового года</t>
  </si>
  <si>
    <t>До 1 мая текущего года</t>
  </si>
  <si>
    <t>≤ 95</t>
  </si>
  <si>
    <t>за 2025 год</t>
  </si>
  <si>
    <t>2025-2030</t>
  </si>
  <si>
    <t xml:space="preserve">Муниципальная программа
«Развитие образования Новоусманского муниципального района Воронежской области»
</t>
  </si>
  <si>
    <t>Муниципальная программа "Поддержка социально ориентированных некоммерческих организаций в Новоусманском муниципальном районе Воронежской области"</t>
  </si>
  <si>
    <t>Муниципальная программа "Управление муниципальными финансами, создание условий для эффективного и ответственного управления муниципальными финансами, повышение устойчивости бюджетов сельских поселений Новоусманского муниципального района Воронежской области"</t>
  </si>
  <si>
    <t>Муниципальная программа "Комплексное развитие сельских территорий Новоусманского муниципального района Воронежской области"</t>
  </si>
  <si>
    <t>Муниципальная программа "Комплексное развитие сельского хозяйства Новоусманского муниципального района Воронежской области"</t>
  </si>
  <si>
    <t xml:space="preserve"> 1.2.1.2 Обеспечение деятельности советников директора по воспитанию и взаимодействию с детскими общественными объединениями </t>
  </si>
  <si>
    <t>1.2.1.1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</si>
  <si>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1.2.1.3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</t>
  </si>
  <si>
    <t>1.2.2.2.1 Ремонт строительство, реконструкция объектов теплоэнергетического хозяйства образовательных учреждений</t>
  </si>
  <si>
    <t>1.2.3.1 Обеспечение учащихся общеобразовательных учреждений молочной продукцией</t>
  </si>
  <si>
    <t>2.2. Развитие сети образовательных организаций дополнительного образования</t>
  </si>
  <si>
    <t>2.3. Обеспечение комплексной безопасности комфортных условий образовательного процесса в организациях дополнительного образования</t>
  </si>
  <si>
    <t>2.4. Развитие механизма персонифицированного финансирования в системе дополнительного образования детей</t>
  </si>
  <si>
    <t>2.5. Обеспечение безопасного участия детей в дорожном движении</t>
  </si>
  <si>
    <t>2.6. Обеспечение персонифицированного финансирования дополнительного образования детей.</t>
  </si>
  <si>
    <t xml:space="preserve">4.1 Гражданское образование и патриотическое воспитание молодежи, содействие формированию правовых, культурных и нравственных ценностей среди молодежи, формирование целостной системы подготовки молодежи к службе в Вооруженных силах Российской Федерации
</t>
  </si>
  <si>
    <t>4.2  Поддержка инициатив молодежи, научной, творческой и предпринимательской активности</t>
  </si>
  <si>
    <t>4.3  Поддержка одаренных детей и молодежи, поддержка деятельности детских и молодежных общественных объединений</t>
  </si>
  <si>
    <t>4.4 Содействие участию молодежи в добровольческой (волонтерской) деятельности</t>
  </si>
  <si>
    <t>4.5 Развитие системы информирования молодежи о потенциальных возможностях саморазвития и мониторинг государственной молодежной политики</t>
  </si>
  <si>
    <t>4.6 Реализация программы комплексного развития молодежной политики в субъектах Российской Федерации «Регион для молодых».</t>
  </si>
  <si>
    <t>5.1 Профилактика этнополитического и религиозно-политического экстремизма, ксенофобии и нетерпимости</t>
  </si>
  <si>
    <t>5.2 Повышение квалификации специалистов, в компетенции которых находятся вопросы в сфере общегражданского единства и гармонизации межнациональных отношений</t>
  </si>
  <si>
    <t>5.3 Реализация информационной кампании, направленной на укрепление единства российской нации, традиционных нравственных и духовных ценностей</t>
  </si>
  <si>
    <t>6.1 Обеспечение управления в сфере образования</t>
  </si>
  <si>
    <t>6.2. Методическое  обеспечение и повышение уровня устойчивого функционирования образовательных организаций, обеспечение бухгалтерского учета</t>
  </si>
  <si>
    <t>Мероприятие 2  Осуществление полномочий собственника в отношении имущества муниципальных учреждений</t>
  </si>
  <si>
    <t>Мероприятие 3 Передача объекта муниципальной собственности в рамках соглашения МЧП (концессионного соглашения)</t>
  </si>
  <si>
    <t>Основное мероприятие 1.1  Управление резервным фондом администрации Новоусманского муниципального района Воронежской области и иными резервами на исполнение расходных обязательств Новоусманского муниципального района Воронежской области</t>
  </si>
  <si>
    <t>Основное мероприятие 1.2  Управление муниципальным долгом Новоусманского муниципального района Воронежcкой области</t>
  </si>
  <si>
    <t>Основное мероприятие 1.3  Обеспечение внутреннего муниципального финансового контроля</t>
  </si>
  <si>
    <t>Подпрограмма 3 "Обеспечение реализации муниципальной программы"</t>
  </si>
  <si>
    <t>Основное мероприятие 1.1. Охрана общественного порядка и обеспечение общественной безопасности</t>
  </si>
  <si>
    <t>Подпрограмма №2 «Комплексные меры противодействия наркомании и незаконному обороту наркотикосодержащих веществ»</t>
  </si>
  <si>
    <t>Основное мероприятия 2.1  Агитационные меры по профилактике распространения и употребления наркотикосодержащих веществ</t>
  </si>
  <si>
    <t>Основное мероприятие 2.2 Профилактика наркомании среди детей и подростков</t>
  </si>
  <si>
    <t>Подпрограмма 1 
Обеспечение качественными коммунальными услугами населения</t>
  </si>
  <si>
    <t>Мероприятие 1 
Финансовое оздоровление межмуниципального общества с ограниченной ответственностью «Новоусманское коммунальное хозяйство»</t>
  </si>
  <si>
    <t>Мероприятие 2 
Финансовое оздоровление межмуниципального общества с ограниченной ответственностью «Новоусманская теплоснабжающая компания»</t>
  </si>
  <si>
    <t>Мероприятие 3
Проектирование и строительство объектов ЖКХ и инженерной инфраструктуры</t>
  </si>
  <si>
    <t>Мероприятие 4
Предотвращение и снижение негативного воздействия на окружающую среду</t>
  </si>
  <si>
    <t>Мероприятие 5
Предоставление иных межбюджетных трансфертов бюджетам сельских поселений Новоусманского муниципального района на приобретение материалов, необходимых для бесперебойного водоснабжения и водоотведения, а также ликвидацию аварий на сетях водоснабжения и водоотведения в  границах поселения</t>
  </si>
  <si>
    <t>Мероприятие 6
Реализация мероприятий по приспособлению жилых помещений и общего имущества в многоквартирных домах с учетом потребностей инвалидов</t>
  </si>
  <si>
    <t>Подпрорамма 2
Развитие дорожного хозяйства и пассажирских перевозок</t>
  </si>
  <si>
    <t>Мероприятие 1
Строительство, капитальный ремонт, ремонт автомобильных дорог и тротуаров</t>
  </si>
  <si>
    <t>Мероприятие 2
Организация перевозок пассажиров автомобильным транспортом общего пользования по муниципальным маршрутам регулярных перевозок по регулируемым тарифам</t>
  </si>
  <si>
    <t>Подпрограмма 1
Развитие агропромышленного комплекса</t>
  </si>
  <si>
    <t>Мероприятие 1
Создание условий и предпосылок для развития агропромышленного комплекса Новоусманского муниципального района Воронежской области</t>
  </si>
  <si>
    <t>Подпрограмма 2
Обеспечение эпизоотического благополучия Новоусманского муниципального района Воронежской области</t>
  </si>
  <si>
    <t>Мероприятие 1
Обеспечение осуществления переданных государственных полномочий по организации мероприятий при осуществлении деятельности по обращению с животными без владельцев</t>
  </si>
  <si>
    <t>Мероприятие 1 
Проведение спортивно-массовых, мероприятий</t>
  </si>
  <si>
    <t>Мероприятие 2 Пропаганда физической культуры и спорта</t>
  </si>
  <si>
    <t xml:space="preserve">Мероприятие 3 Обеспечение предоставления муниципальных услуг </t>
  </si>
  <si>
    <t>Мероприятие 4 Внедрение Всероссийского физкультурно-спортивного комплекса «Готов к труду и обороне» (ГТО) на территории Новоусманского района</t>
  </si>
  <si>
    <t>Мероприятие 5 
Развитие и модернизация инфраструктуры и материально-технической базы в отрасли физической культуры и спорта, в том числе для лиц с ограниченными возможностями здоровья и инвалидов</t>
  </si>
  <si>
    <t>Мероприятие 6 
Участие в областных и всероссийских спортивно-массовых мероприятиях</t>
  </si>
  <si>
    <t>Мероприятие 1
Обеспечение деятельности организаций дополнительного образования физкультурно-спортивной направленности</t>
  </si>
  <si>
    <t>Доля граждан, систематически занимающихся физической культурой и спортом</t>
  </si>
  <si>
    <t>Доля населения, принявшего участие в выполнении нормативов испытаний (тестов) Всероссийского физкультурно-спортивного комплекса "Готов к труду и обороне" (ГТО), в общей численности населения</t>
  </si>
  <si>
    <t>Количество присвоенных разрядов и судейских категорий в год</t>
  </si>
  <si>
    <t>Доля детей и подростков, привлеченных к систематическим занятиям физической культурой и спортом от общего количества детей и подростков, проживающих в районе</t>
  </si>
  <si>
    <t>Мероприятие 1. 1. Финансовое обеспечение деятельно-сти муниципальных казенных образовательных учреждений дополнительного образования детей в сфере культуры</t>
  </si>
  <si>
    <t>Мероприятие 1.2. Развитие дополнительного образования
в сфере культуры.</t>
  </si>
  <si>
    <t>Мероприятие 2.1. Финансовое обеспечение  деятельности   МКУК «МЦД»</t>
  </si>
  <si>
    <t>Мероприятие 2.2. Содействие сохранению сети и развитию муниципальных учреждений культуры (реконструкция, ремонт, оборудование).</t>
  </si>
  <si>
    <t>Мероприятие 2.3. Организация и проведение культурно - массовых, культурно-досуговых мероприятий, фестивалей, конкурсов, смотров  художественного творчества</t>
  </si>
  <si>
    <t>Мероприятие 2.4 
Расходы на реализацию мероприятй в области культуры (Межбюджетные трансферты)</t>
  </si>
  <si>
    <t>Мероприятие 3.1. Финансовое обеспечение  деятельности  МКУК «МБ».</t>
  </si>
  <si>
    <t>Мероприятие 3.2. Организация библиотечного обслуживания населения.</t>
  </si>
  <si>
    <t>Мероприятие 4.1.
Финансовое обеспечение  деятельности  музея.</t>
  </si>
  <si>
    <t>Мероприятие 4.2. 
Развитие музейного дела.</t>
  </si>
  <si>
    <t xml:space="preserve">Мероприятие 5.1. 
Финансовое обеспечение деятельности отдела  культуры, иных  главных распорядителей бюджетных средств бюджета Новоусманского муниципального района – исполнителей
</t>
  </si>
  <si>
    <t>Мероприятие 5.2.
Финансовое обеспечение выполнения других расходных обязательств отделом  культуры, иными  главными распорядителями бюджетных средств бюджета Новоусманского муниципального района – исполнителями</t>
  </si>
  <si>
    <t xml:space="preserve">Основное мероприятие1 Предоставление межбюджетных трансфертов сельским поселениям на установление границ зон затопления, подтопления  </t>
  </si>
  <si>
    <t>Основное мероприятие 2 Разработка документации по планировке территорий</t>
  </si>
  <si>
    <t>Основное мероприятие 3 Разработка градостроительных планов земельных участков</t>
  </si>
  <si>
    <t>Основное мероприятие 4 Демонтаж рекламных конструкций, установленных с нарушением законодательства, на территории Новоусманского муниципального района Воронежской области</t>
  </si>
  <si>
    <t>Мероприятие 1 Создание условий для обеспечения доступным и комфортным жильем сельского населения</t>
  </si>
  <si>
    <t>Подпрограмма 2
Создание и развитие инфраструктуры на сельских территориях</t>
  </si>
  <si>
    <t>Мероприятие 1
Обеспечение комплексного развития сельских территорий в рамках регионального проекта «Благоустройство сельских территорий».</t>
  </si>
  <si>
    <t>Мероприяте 2
Обеспечение комплексного развития сельских территорий  в рамках регионального проекта  «Современный облик сельских территорий».</t>
  </si>
  <si>
    <t>Подпрорамма 3
Иные межбюджетные трансферты бюджетам сельских поселений на софинансирование расходов муниципальных образований на благоустройство территорий муниципальных образований</t>
  </si>
  <si>
    <t xml:space="preserve">Мероприятие 1
Иные межбюджетные трансферты бюджетам сельских поселений на  обустройство территорий муниципальных образований в рамках реализации выбранных населением практик гражданских инициатив 
	</t>
  </si>
  <si>
    <t>Мероприятие 2
Иные межбюджетные трансферты бюджетам сельских поселений на реализацию проектов по поддержке местных инициатив на территории муниципальных образований</t>
  </si>
  <si>
    <t>Мероприятие 3
Иные межбюджетные трансферты бюджетам сельских поселений для долевого финансирования инвестиционных программ (проектов) текущего ремонта социальной ,инженерной и коммунальной инфраструктуры муниципального значения</t>
  </si>
  <si>
    <t>Мероприятие 4 
Иные межбюджетные трансферты бюджетам сельских поселений на реализацию мероприятий областной адресной программы капитального ремонта по иным объектам</t>
  </si>
  <si>
    <t xml:space="preserve">Мероприятие 5 
Иные межбюджетные трансферты бюджетам сельских поселений  на обеспечение сохранности, восстановления и благоустройства паспортизированных воинских захоронений, обустройства и восстановление военно-мемориальных объектов
</t>
  </si>
  <si>
    <t>Мероприятие 6 
Иные межбюджетные трансферты бюджетам сельских поселений на обеспечение комплексного развития сельских территорий в рамках регионального проекта «Благоустройство сельских территорий»</t>
  </si>
  <si>
    <t>Мероприятие 7
Иные межбюджетные трансферты бюджетам сельских поселений на софинансирование расходов на устройство тротуаров и велопешеходных дорожек</t>
  </si>
  <si>
    <t>Мероприятие 8
Иные межбюджетные трансферты бюджетам сельских поселений на приобретение служебного автотранспорта органам местного самоуправления</t>
  </si>
  <si>
    <t>Мероприятие 9
Иные межбюджетные трансферты бюджетам сельских поселений на реализацию мероприятий по развитию муниципальных образований</t>
  </si>
  <si>
    <t>Мероприятие 10
Иные межбюджетные трансферты бюджетам сельских поселений на реализацию вопросов местного значения в области благоустройства</t>
  </si>
  <si>
    <t>Мероприятие 11
Иные межбюджетные трансферты бюджетам сельских поселений на благоустройство дворовых и общественных территорий</t>
  </si>
  <si>
    <t>1. Количество посещений организаций культуры,%</t>
  </si>
  <si>
    <t>4. Количество учащихся муниципальных учреждений дополнительного образования в сфере культуры, человек</t>
  </si>
  <si>
    <t>3. Доля обучающихся, привлечённых к участию в творческих мероприятиях, проводимых муниципальными  учреждениями дополнительного образования детей  сферы культуры,%</t>
  </si>
  <si>
    <t>2. Уровень удовлетворенности населения Новоусманского муниципального района качеством предоставления муниципальных услуг в сфере культуры,%</t>
  </si>
  <si>
    <t>5. Уровень  укомплектованности специалистов культурно-досуговой деятельности в учреждениях культуры,%</t>
  </si>
  <si>
    <t>6. Число клубных формирований, единиц</t>
  </si>
  <si>
    <t>7. Количество культурно-массовых мероприятий, единиц</t>
  </si>
  <si>
    <t>8. Количество посещений библиотек, человек</t>
  </si>
  <si>
    <t>9. Книговыдача, единиц</t>
  </si>
  <si>
    <t>10. Количество проведеных выставок и экспозиций, единиц</t>
  </si>
  <si>
    <t>11. Количество посещений музея в отчётном году, единиц</t>
  </si>
  <si>
    <t>12. Укомплектованность должностей муниципальной службы в отделе  культуры, единиц</t>
  </si>
  <si>
    <t>13. Количество плановых и внеплановых проверок подведомственных  учреждений сферы культуры, единиц</t>
  </si>
  <si>
    <t>Подпрограмма 1. Развитие системы дошкольного и общего образования детей</t>
  </si>
  <si>
    <t xml:space="preserve">Подпрограмма 2. Развитие системы дополнительного образования детей </t>
  </si>
  <si>
    <t>Подпрограмма 3. Создание условий для организации отдыха детей</t>
  </si>
  <si>
    <t>Подпрограмма 4. Вовлечение молодежи с социальную практику</t>
  </si>
  <si>
    <t>Подпрорамма 5. Укрепление гражданского единства и гармонизация межнациональных отношений</t>
  </si>
  <si>
    <t>Подпрорамма 6 Обеспечение  условий реализации Программы</t>
  </si>
  <si>
    <t>1. Удельный вес учащихся образовательных организаций, обучающихся в соответствии с новым федеральным государственным образовательным стандартом,%</t>
  </si>
  <si>
    <t>2. Удовлетворенность населения качеством общего образования,%</t>
  </si>
  <si>
    <t>3. Количество мест в учреждениях для детей дошкольного возраста на 1 тыс. детей в возрасте от 1 года до 6 лет, ед.</t>
  </si>
  <si>
    <t>4. Уровень доступности дошкольного образования (численность детей дошкольного возраста, реализовавших право на получение дошкольного образования), %</t>
  </si>
  <si>
    <t>5. Отношение фактической среднемесячной заработной платы педагогических работников муниципальных дошкольных образовательных организаций к плановой средней заработной плате педагогических работников дошкольных образовательных организаций в муниципальном районе,%</t>
  </si>
  <si>
    <r>
      <t>6. Удельный вес численности населения в возрасте 7 - 18 лет, охваченного образованием, в общей численности населения в возрасте 7-18 лет,</t>
    </r>
    <r>
      <rPr>
        <strike/>
        <sz val="10"/>
        <color theme="1"/>
        <rFont val="Times New Roman"/>
        <family val="1"/>
        <charset val="204"/>
      </rPr>
      <t>%</t>
    </r>
  </si>
  <si>
    <t>7. Удельный вес численности детей-инвалидов, обучающихся по программам общего образования на дому с использованием дистанционных образовательных технологий, в общей численности детей-инвалидов, которым не противопоказано обучение,%</t>
  </si>
  <si>
    <t>8. Отношение фактической среднемесячной заработной платы педагогических работников муниципальных общеобразовательных организаций к плановой средней заработной плате педагогических работников общеобразовательных организаций в муниципальном районе,%</t>
  </si>
  <si>
    <t>9. Доля выпускников государственных общеобразовательных организаций, не получивших аттестат о среднем общем образовании,%</t>
  </si>
  <si>
    <t>10. Удельный вес числа образовательных организаций, в которых созданы органы коллегиального управления с участием общественности (родители, работодатели) в общей численности образовательных организаций,%</t>
  </si>
  <si>
    <t>11. Доля обучающихся, обеспеченных подвозом к общеобразовательным организациям школьными автобусами,%</t>
  </si>
  <si>
    <t>12. Доля общеобразовательных организаций, использующих дистанционные технологии, в общей численности общеобразовательных организаций,%</t>
  </si>
  <si>
    <t>13. Удельный вес учащихся 1-4 классов, обеспеченных бесплатным горячим питанием, от общей численности обучающихся данной возрастной категории,%</t>
  </si>
  <si>
    <t>14. Удельный вес учащихся 1-11 классов, обеспеченных горячим питанием, от общей численности обучающихся,%</t>
  </si>
  <si>
    <t>15. Доля детей, охваченных программными мероприятиями, к общей численности детей и молодежи в возрасте от 5 до 18 лет,%</t>
  </si>
  <si>
    <t>16. Доля детей в возрасте от 5 до 18 лет, получающих дополнительное образование с использованием сертификата персонифицированного финансирования дополнительного образования, в общей численности детей, получающих дополнительное образование за счет бюджетных средств (за исключением обучающихся в детских школах искусств),%</t>
  </si>
  <si>
    <t>17. Доля детей в возрасте от 5 до 18 лет, обучающихся по дополнительным общеразвивающим программам за счет социального сертификата на получение муниципальной услуги в социальной сфере,%</t>
  </si>
  <si>
    <t>18. Отношение фактической среднемесячной заработной платы педагогических работников муниципальных образовательных организаций дополнительного образования к плановой средней заработной плате педагогических работников образовательных организаций дополнительного образования в муниципальном районе, %</t>
  </si>
  <si>
    <t>19.Доля оздоровленных детей к общей численности детей школьного возраста в муниципальном образовании,%</t>
  </si>
  <si>
    <t xml:space="preserve">20. Количество молодых людей в возрасте от 14 до 35 лет, задействованных в реализации программы, %
</t>
  </si>
  <si>
    <t>21. Количество молодежи, задействованной в мероприятиях по вовлечению в творческую и научную деятельность, %</t>
  </si>
  <si>
    <t>22. Количество молодежи, задействованной в мероприятиях по воспитанию гражданственности и  патриотизма,%</t>
  </si>
  <si>
    <t>23. Количество молодежи, вовлеченных  в добровольческую (волонтерскую) деятельность,%</t>
  </si>
  <si>
    <t>25. Количество публикаций в социальных сетях и СМИ, направленных на укрепление гражданского единства и гармонизацию межнациональных отношений, ед.</t>
  </si>
  <si>
    <t xml:space="preserve">24. Проведение муниципальных мероприятий, направленных на профилактику экстремизма в молодежной среде, ед.
</t>
  </si>
  <si>
    <t>26. Соотношение доведенных объемов бюджетных ассигнований к объему затрат на мероприятия Программы, %</t>
  </si>
  <si>
    <t>Количество организаций Новоусманского районного отделения Воронежской областной общественной организации Всероссийского общества инвалидов, получивших финансовую поддержку</t>
  </si>
  <si>
    <t>2. Доля объектов недвижимого имущества, на которые зарегистрировано право собственности Новоусманского муниципального района Воронежской области, %</t>
  </si>
  <si>
    <t>3. Доля земельных участков, на которые зарегистрировано право собственности Новоусманского муниципального района Воронежской области, %</t>
  </si>
  <si>
    <t>4. Уровень исполнения плановых назначений по расходам на реализацию подпрограммы %</t>
  </si>
  <si>
    <t>Количество молодых семей, получивших свидетельства о праве на получение социальной выплаты на приобретение (строительство) жилого помещения, семей</t>
  </si>
  <si>
    <t>Муниципальный долг Новоусманского муниципального района Воронежской области, в % к годовому объему доходов районного бюджета без учета объема безвозмездных поступлений,%</t>
  </si>
  <si>
    <t>Своевременное внесение изменений в решение Совета народных депутатов Новоусманского муниципального района Воронежской области о бюджетном процессе в Новоусманском муниципальном районе Воронежской области в соответствии с требованиями действующего федерального и областного бюджетного законодательства, срок</t>
  </si>
  <si>
    <t>Решение СНД от 01.12.2023 (в ред.от 09.07.2024 №91; от 14.08.2025 №177)</t>
  </si>
  <si>
    <t>Соблюдение порядка и сроков разработки проекта районного бюджета, установленных правовым актом администрации Новоусманского муниципального района Воронежской области, да/нет</t>
  </si>
  <si>
    <t>Да (проект бюджета на 2026 год предоставлен в СНД 14.11.2025г)</t>
  </si>
  <si>
    <t>Составление и утверждение сводной бюджетной росписи районного бюджета в сроки, установленные бюджетным законодательством Российской Федерации и Воронежской области, срок</t>
  </si>
  <si>
    <t>Доведение показателей сводной бюджетной росписи и лимитов бюджетных обязательств до главных распорядителей средств районного бюджета в сроки, установленные бюджетным законодательством Российской Федерации и Воронежской области, срок</t>
  </si>
  <si>
    <t>Составление и представление в Совет народных депутатов годового отчета об исполнении районного бюджета в сроки, установленные бюджетным законодательством Российской Федерации и Воронежской области, срок</t>
  </si>
  <si>
    <t>Отчет об исполнении бюджета НМР ВО за 2025 год будет предоставлен в установленные сроки</t>
  </si>
  <si>
    <t>Своевременное внесение изменений в решение Совета народных депутатов Новоусманского муниципального района Воронежской области о межбюджетных отношениях органов муниципальной власти и органов местного самоуправления в Новоусманском муниципальном районе Воронежской области в соответствии с требованиями действующего областного бюджетного законодательства, срок</t>
  </si>
  <si>
    <t>Соотношение фактического финансирования расходов районного бюджета, направленных на выравнивание бюджетной обеспеченности сельских поселений к их плановому назначению, предусмотренному решением Совета народных депутатов о районном бюджете на соответствующий период и (или) сводной бюджетной росписью района, %</t>
  </si>
  <si>
    <t>Количество субъектов малого и среднего предпринимательства в расчете на 10000 чел. населения (с учетом микропредприятий), ед.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</si>
  <si>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организаций, %</t>
  </si>
  <si>
    <t>Удельный вес обращений о нарушении прав потребителей, устраненных в добровольном порядке хозяйствующими субъектами, от числа поступивших обращений, %</t>
  </si>
  <si>
    <t xml:space="preserve"> 1. Ввод (приобретение) жилья для граждан, проживающих на сельских территориях (с привлечением собственных (заемных) средств граждан)(согласно данных Министерства по развитию муниципальных образований Воронежской области), м.кв.</t>
  </si>
  <si>
    <t>2. Количество населенных пунктов, расположенных на сельских территориях, в которых реализованы проекты по обустройству объектами инженерной инфраструктуры и благоустройству за 2025-2030 годы, ед. в год</t>
  </si>
  <si>
    <t xml:space="preserve">3.  Количество проектов  по  инвестиционным программам текущего  и капитального ремонта социальной, инженерной и коммунальной инфраструктуры муниципального значения, ед. в год  </t>
  </si>
  <si>
    <t>4. Количество  обустроенных воинских захоронений  к 2030, ед. в год</t>
  </si>
  <si>
    <t>Общее количество преступных посягательств, ед.</t>
  </si>
  <si>
    <t>Количество преступлений, совершенных в общественных местах, ед.</t>
  </si>
  <si>
    <t>Количество действующих камер наружного видеонаблюдения на улицах Новоусманского муниципального района, ед.</t>
  </si>
  <si>
    <t>Количество публикаций в средствах массовой информации о деятельности народных дружин, ед.</t>
  </si>
  <si>
    <t>Количество членов народной дружины, чел.</t>
  </si>
  <si>
    <t>Количество публикаций в средствах массовой информации о действиях при угрозе или в случае совершения террористических действий и методах самозащиты, ед.</t>
  </si>
  <si>
    <t>Количество систем громкоговорящей связи в местах массового пребывания граждан,ед.</t>
  </si>
  <si>
    <t>Количество проведенных культурно-массовых мероприятий, акций, направленных на формирование у детей и подростков представлений о здоровом образе жизни / количество участников, ед/чел.</t>
  </si>
  <si>
    <t>Количество проверок мест массового досуга молодежи, ед.</t>
  </si>
  <si>
    <t>Количество детей «группы риска», привлеченных к занятиям в кружках и спортивных секциях, % от общего количества</t>
  </si>
  <si>
    <t>Количество проведенных мероприятий по воспитанию патриотизма, нравственности и уважения к правам и свободам человека, ед.</t>
  </si>
  <si>
    <t>Охват образовательных учреждений системами контентной фильтрации, % от общего количества</t>
  </si>
  <si>
    <t>Количество мероприятий, направленных на профилактику экстремистских проявлений,ед.</t>
  </si>
  <si>
    <t>Количество случаев проявлений экстремизма в молодёжной среде, не более ед.</t>
  </si>
  <si>
    <t>Количество сообщений о фактах коррупции в администрации Новоусманского муниципального района, ед.</t>
  </si>
  <si>
    <t>Количество публикаций в средствах массовой информации по недопущению правонарушений в налоговой сфере, ед.</t>
  </si>
  <si>
    <t>Количество лиц, находящихся на диспансерном наблюдении врача психиатра-нарколога, не менее ед.</t>
  </si>
  <si>
    <t>Количество щитов с наглядной агитацией за здоровый образ жизни, ед.</t>
  </si>
  <si>
    <t>Количество разработанных агитационных материалов по профилактике наркомании, ед.</t>
  </si>
  <si>
    <t>Количество проведенных в образовательных учреждениях района лекций и тренингов с детьми и подростками о вреде наркомании, алкоголя и табакокурения, ед.</t>
  </si>
  <si>
    <t>Охват учащихся (9-11 классов), протестированных на предмет употребления наркотиков, %</t>
  </si>
  <si>
    <t>Количество мероприятий по выявлению и уничтожению дикорастущих незаконных посевов, ед.</t>
  </si>
  <si>
    <t>19/4200</t>
  </si>
  <si>
    <t xml:space="preserve">Удовлетворенность населения услугами теплоснабжения, водоснабжения и водоотведения,% </t>
  </si>
  <si>
    <t>Просроченная кредиторская задолженность  межмуниципального общества с ограниченной ответственностью «Новоусманское коммунальное хозяйство», тыс. руб.</t>
  </si>
  <si>
    <t>Просроченная кредиторская задолженность  межмуниципального общества с ограниченной ответственностью «Новоусманская теплоснабжающая компания», тыс. руб.</t>
  </si>
  <si>
    <t>Количество запроектированных, построенных и реконструированных объектов ЖКХ и инженерной инфраструктуры, ед. в год</t>
  </si>
  <si>
    <t>Закупка товаров, работ и услуг для муниципальных нужд, ед. в год</t>
  </si>
  <si>
    <t>Реализовано мероприятий по приобретению материалов для бесперебойного водоснабжения и водоотведения, ед. в год</t>
  </si>
  <si>
    <t>Протяженность новых и отремонтированных автомобильных дорог местного значения и тротуаров, км в год</t>
  </si>
  <si>
    <t>Количество поселений, получивших межбюджетные трансферты в рамках реализации программы, ед.</t>
  </si>
  <si>
    <t>Количество поселений, в которых установлены границы зон затопления, подтопления, ед.</t>
  </si>
  <si>
    <t>Количество градостроительных планов земельных участков, выполненных в рамках реализации муниципальной программы, ед.</t>
  </si>
  <si>
    <t>Количество демонтированных рекламных конструкций, ед.</t>
  </si>
  <si>
    <t>Объём производства основных видов продукции животноводства в стоимостном выражении в сельскохозяйственных организациях и крестьянских (фермерских) хозяйствах на 100 га сельхозугодий, тыс. руб.</t>
  </si>
  <si>
    <t>Объем производства основных видов продукции растениеводства в стоимостном выражении в сельскохозяйственных организациях и крестьянских (фермерских) хозяйствах на 100 га пашни, тыс.руб.</t>
  </si>
  <si>
    <t>Количество отловленных безнадзорных животных, голов</t>
  </si>
  <si>
    <t>Подрограмма 1 «Обеспечение реализации муниципальной программы»</t>
  </si>
  <si>
    <t>Мероприятие 1 Финансовое обеспечение деятельности администрации муниципального района, иных получателей средств районного бюджета-исполнителей</t>
  </si>
  <si>
    <t>Мероприятие 2 Финансовое обеспечение исполнения полномочий по решению вопросов местного значения в соответствии с федеральными законами, законами Воронежской области и муниципальными правовыми актами</t>
  </si>
  <si>
    <t>Мероприятие 3 Мероприятия для предупреждения и ликвидации чрезвычайных ситуаций в целях проведения специальной военной операции, мобилизационной подготовки, мобилизации</t>
  </si>
  <si>
    <t>Мероприятие 4 Осуществление выплаты доплаты к пенсии лицам, замещавшим выборные муниципальные должности, и пенсии за выслугу лет лицам, замещавшим должности муниципальной службы в органах местного самоуправления муниципального района</t>
  </si>
  <si>
    <t>Мероприятие 5 Мероприятия в сфере защиты населения от чрезвычайных ситуаций и пожаров</t>
  </si>
  <si>
    <t>Мероприятие 6 Социальная поддержка граждан, имеющих звание "Почетный житель  Новоусманского муниципального района Воронежской области</t>
  </si>
  <si>
    <t>Мероприятие 7 Финансовое обеспечение деятельности представительного органа Новоусманского муниципального района Воронежской области</t>
  </si>
  <si>
    <t>Мероприятие 8 Финансовое обеспечение деятельности Контрольно-счетной палаты Новоусманского муниципального района Воронежской области</t>
  </si>
  <si>
    <t>Мероприятие 9 Финансовое обеспечение осуществления представительских расходов и расходов на иные официальные мероприятия</t>
  </si>
  <si>
    <t>Мероприятие 10 Обеспечение выплат приемной семье на содержание подопечных детей</t>
  </si>
  <si>
    <t>Мероприятие 11 Расходы на обеспечение выплаты семьям опекунов на содержание подопечных детей</t>
  </si>
  <si>
    <t>Мероприятие 12 Расходы на обеспечение выплаты вознаграждения, причитающегося приемному родителю</t>
  </si>
  <si>
    <t>Подрограмма 2 Развитие информационного общества в муниципальном образовании</t>
  </si>
  <si>
    <t>Мероприятие 1 Развитие информационного общества и формирование электронного муниципалитета</t>
  </si>
  <si>
    <t>Мероприятие 2 Организация предоставления муниципальных услуг, в том числе по принципу "одного окна"</t>
  </si>
  <si>
    <t>Подпрограмма 3 Развитие муниципального управления и муниципальной службы</t>
  </si>
  <si>
    <t>Мероприятие 1 Обеспечение сохранности архивных документов и архивных фондов Новоусманского муниципального района Воронежской области</t>
  </si>
  <si>
    <t>Мероприятие 2 Поддержка средств массовой информации</t>
  </si>
  <si>
    <t>Мероприятие 3 Повышение профессионального уровня муниципальных служащих в целях формирования высококвалифицированного кадрового состава</t>
  </si>
  <si>
    <t>Мероприятие 4 Формирование эффективного кадрового резерва муниципальных служащих</t>
  </si>
  <si>
    <t>Мероприятие 5 Осуществление антикоррупционных мер с целью снижения уровня коррупциогенности на муниципальной службе</t>
  </si>
  <si>
    <t>Мероприятие 6 Выделение денежных грантов сельским поселениям, достигшим наилучших значений показателей эффективности развития сельских поселений Новоусманского муниципального района Воронежской области</t>
  </si>
  <si>
    <t>Мероприятие 7 Награждение знаками отличия «За заслуги перед Новоусманским муниципальным районом Воронежской области», «За реализацию особо значимых проектов», «За профессионализм и добросовестный труд»</t>
  </si>
  <si>
    <t>Увеличение суммы экономии при размещении закупок для нужд муниципальных заказчиков Новоусманского муниципального района Воронежской области с использованием конкурентных способов определения поставщиков,%</t>
  </si>
  <si>
    <t>Число детей, переданных в приемные семьи, чел.</t>
  </si>
  <si>
    <t>Число детей, воспитывающихся в семьях под опекой, чел</t>
  </si>
  <si>
    <t>Число приемных семей, чел.</t>
  </si>
  <si>
    <t>Число усыновленных детей, получающих денежные средства на содержание, чел.</t>
  </si>
  <si>
    <t>Количество рассмотренных запросов на предоставление государственных и муниципальных услуг, ед.</t>
  </si>
  <si>
    <t>Количество межведомственных запросов на предоставление государственных и муниципальных услуг, ед.</t>
  </si>
  <si>
    <r>
      <t>Доля электронного документооборота в подразделениях администрации Новоусманского муниципального района Воронежской области,</t>
    </r>
    <r>
      <rPr>
        <strike/>
        <sz val="10"/>
        <color theme="1"/>
        <rFont val="Times New Roman"/>
        <family val="1"/>
        <charset val="204"/>
      </rPr>
      <t>%</t>
    </r>
  </si>
  <si>
    <t>Доля современной компьютерной и организационной техники к общему количеству компьютерной и организационной техники в администрации Новоусманского муниципального района Воронежской области и ее структурных подразделениях,%</t>
  </si>
  <si>
    <t>Соответствие муниципальных правовых актов о муниципальной службе и противодействии коррупции действующему законодательству,%</t>
  </si>
  <si>
    <t>Соответствие муниципальных правовых актов действующему законодательству,%</t>
  </si>
  <si>
    <t>Удельный вес своевременно оформленных документов на исполнение судебных актов, предусматривающих обращение взыскания на средства бюджета Новоусманского муниципального района Воронежской области,%</t>
  </si>
  <si>
    <t>Отсутствие обоснованных жалоб со стороны потребителей муниципальных услуг, связанных с некачественным и несвоевременным исполнением запросов муниципальным архивом и архивом администрации Новоусманского муниципального района Воронежской области, ед.</t>
  </si>
  <si>
    <t>Объем публикаций о деятельности органов местного самоуправления в районной общественно-политической газете «Новоусманская Нива», кв. см</t>
  </si>
  <si>
    <t>Количество грантов, выделенных сельским поселениям Новоусманского муниципального района Воронежской области,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</si>
</sst>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trike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2" fillId="0" borderId="13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0" fillId="0" borderId="0" xfId="0" applyNumberFormat="1"/>
    <xf numFmtId="2" fontId="2" fillId="0" borderId="13" xfId="0" applyNumberFormat="1" applyFont="1" applyBorder="1" applyAlignment="1">
      <alignment horizontal="center" vertical="center" textRotation="90" wrapText="1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" fontId="0" fillId="0" borderId="0" xfId="0" applyNumberFormat="1"/>
    <xf numFmtId="0" fontId="9" fillId="4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center" wrapText="1"/>
    </xf>
    <xf numFmtId="2" fontId="9" fillId="4" borderId="13" xfId="0" applyNumberFormat="1" applyFont="1" applyFill="1" applyBorder="1" applyAlignment="1">
      <alignment horizontal="center" vertical="center"/>
    </xf>
    <xf numFmtId="2" fontId="9" fillId="4" borderId="13" xfId="0" applyNumberFormat="1" applyFont="1" applyFill="1" applyBorder="1" applyAlignment="1">
      <alignment horizontal="center" vertical="center" wrapText="1"/>
    </xf>
    <xf numFmtId="9" fontId="9" fillId="4" borderId="13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>
      <alignment horizontal="center" vertical="center" wrapText="1"/>
    </xf>
    <xf numFmtId="4" fontId="9" fillId="4" borderId="13" xfId="0" applyNumberFormat="1" applyFont="1" applyFill="1" applyBorder="1" applyAlignment="1">
      <alignment horizontal="center" vertical="center" wrapText="1"/>
    </xf>
    <xf numFmtId="10" fontId="9" fillId="4" borderId="13" xfId="0" applyNumberFormat="1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2" fontId="9" fillId="4" borderId="1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top" wrapText="1"/>
    </xf>
    <xf numFmtId="2" fontId="15" fillId="4" borderId="13" xfId="0" applyNumberFormat="1" applyFont="1" applyFill="1" applyBorder="1" applyAlignment="1">
      <alignment horizontal="center" vertical="top" wrapText="1"/>
    </xf>
    <xf numFmtId="2" fontId="9" fillId="2" borderId="13" xfId="0" applyNumberFormat="1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0" fontId="14" fillId="0" borderId="0" xfId="0" applyFont="1"/>
    <xf numFmtId="0" fontId="2" fillId="4" borderId="13" xfId="0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top"/>
    </xf>
    <xf numFmtId="2" fontId="2" fillId="2" borderId="2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top" wrapText="1"/>
    </xf>
    <xf numFmtId="2" fontId="0" fillId="3" borderId="0" xfId="0" applyNumberFormat="1" applyFill="1" applyAlignment="1">
      <alignment horizontal="center" vertical="center" wrapText="1"/>
    </xf>
    <xf numFmtId="4" fontId="9" fillId="4" borderId="13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9" fillId="4" borderId="12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4" fontId="9" fillId="4" borderId="1" xfId="0" applyNumberFormat="1" applyFont="1" applyFill="1" applyBorder="1" applyAlignment="1">
      <alignment horizontal="center" vertical="top" wrapText="1"/>
    </xf>
    <xf numFmtId="4" fontId="9" fillId="4" borderId="7" xfId="0" applyNumberFormat="1" applyFont="1" applyFill="1" applyBorder="1" applyAlignment="1">
      <alignment horizontal="center" vertical="top" wrapText="1"/>
    </xf>
    <xf numFmtId="4" fontId="9" fillId="4" borderId="12" xfId="0" applyNumberFormat="1" applyFont="1" applyFill="1" applyBorder="1" applyAlignment="1">
      <alignment horizontal="center" vertical="top" wrapText="1"/>
    </xf>
    <xf numFmtId="2" fontId="14" fillId="4" borderId="1" xfId="0" applyNumberFormat="1" applyFont="1" applyFill="1" applyBorder="1" applyAlignment="1">
      <alignment horizontal="center" vertical="top"/>
    </xf>
    <xf numFmtId="2" fontId="14" fillId="4" borderId="7" xfId="0" applyNumberFormat="1" applyFont="1" applyFill="1" applyBorder="1" applyAlignment="1">
      <alignment horizontal="center" vertical="top"/>
    </xf>
    <xf numFmtId="2" fontId="14" fillId="4" borderId="12" xfId="0" applyNumberFormat="1" applyFont="1" applyFill="1" applyBorder="1" applyAlignment="1">
      <alignment horizontal="center" vertical="top"/>
    </xf>
    <xf numFmtId="2" fontId="14" fillId="4" borderId="6" xfId="0" applyNumberFormat="1" applyFont="1" applyFill="1" applyBorder="1" applyAlignment="1">
      <alignment horizontal="center" vertical="top"/>
    </xf>
    <xf numFmtId="2" fontId="14" fillId="4" borderId="9" xfId="0" applyNumberFormat="1" applyFont="1" applyFill="1" applyBorder="1" applyAlignment="1">
      <alignment horizontal="center" vertical="top"/>
    </xf>
    <xf numFmtId="2" fontId="14" fillId="4" borderId="1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textRotation="90" wrapText="1"/>
    </xf>
    <xf numFmtId="2" fontId="0" fillId="0" borderId="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top" textRotation="90"/>
    </xf>
    <xf numFmtId="0" fontId="2" fillId="0" borderId="6" xfId="0" applyFont="1" applyBorder="1" applyAlignment="1">
      <alignment horizontal="center" vertical="top" textRotation="90"/>
    </xf>
    <xf numFmtId="0" fontId="2" fillId="0" borderId="10" xfId="0" applyFont="1" applyBorder="1" applyAlignment="1">
      <alignment horizontal="center" vertical="top" textRotation="90"/>
    </xf>
    <xf numFmtId="0" fontId="2" fillId="0" borderId="11" xfId="0" applyFont="1" applyBorder="1" applyAlignment="1">
      <alignment horizontal="center" vertical="top" textRotation="90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/>
    </xf>
    <xf numFmtId="2" fontId="7" fillId="0" borderId="7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/>
    </xf>
    <xf numFmtId="2" fontId="2" fillId="0" borderId="13" xfId="0" applyNumberFormat="1" applyFont="1" applyFill="1" applyBorder="1" applyAlignment="1">
      <alignment horizontal="center" vertical="top"/>
    </xf>
    <xf numFmtId="2" fontId="9" fillId="0" borderId="13" xfId="0" applyNumberFormat="1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/>
    </xf>
    <xf numFmtId="4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10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0" fontId="2" fillId="0" borderId="1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top"/>
    </xf>
    <xf numFmtId="0" fontId="2" fillId="0" borderId="13" xfId="0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left" vertical="top" wrapText="1"/>
    </xf>
    <xf numFmtId="4" fontId="2" fillId="0" borderId="13" xfId="0" applyNumberFormat="1" applyFont="1" applyFill="1" applyBorder="1" applyAlignment="1">
      <alignment horizontal="center" vertical="top"/>
    </xf>
    <xf numFmtId="0" fontId="2" fillId="0" borderId="13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wrapText="1"/>
    </xf>
    <xf numFmtId="0" fontId="2" fillId="0" borderId="13" xfId="0" applyFont="1" applyFill="1" applyBorder="1"/>
    <xf numFmtId="0" fontId="13" fillId="0" borderId="13" xfId="0" applyFont="1" applyFill="1" applyBorder="1" applyAlignment="1">
      <alignment horizontal="center" vertical="center"/>
    </xf>
    <xf numFmtId="4" fontId="13" fillId="0" borderId="13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vertical="center" wrapText="1"/>
    </xf>
    <xf numFmtId="4" fontId="2" fillId="0" borderId="13" xfId="0" applyNumberFormat="1" applyFont="1" applyFill="1" applyBorder="1" applyAlignment="1">
      <alignment vertical="center"/>
    </xf>
    <xf numFmtId="4" fontId="2" fillId="0" borderId="13" xfId="0" applyNumberFormat="1" applyFont="1" applyFill="1" applyBorder="1"/>
    <xf numFmtId="10" fontId="2" fillId="0" borderId="1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9" fontId="2" fillId="0" borderId="1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2" fontId="9" fillId="0" borderId="12" xfId="0" applyNumberFormat="1" applyFont="1" applyFill="1" applyBorder="1" applyAlignment="1">
      <alignment horizontal="center" vertical="center"/>
    </xf>
    <xf numFmtId="2" fontId="9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5" fillId="0" borderId="13" xfId="0" applyFont="1" applyFill="1" applyBorder="1" applyAlignment="1">
      <alignment horizontal="center" vertical="top" wrapText="1"/>
    </xf>
    <xf numFmtId="2" fontId="5" fillId="0" borderId="13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8" fillId="0" borderId="13" xfId="0" applyFont="1" applyFill="1" applyBorder="1"/>
    <xf numFmtId="165" fontId="2" fillId="0" borderId="13" xfId="0" applyNumberFormat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horizontal="center" vertical="center"/>
    </xf>
    <xf numFmtId="2" fontId="11" fillId="0" borderId="13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2" fontId="9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2" fontId="2" fillId="0" borderId="13" xfId="0" applyNumberFormat="1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2" fontId="9" fillId="0" borderId="1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top" wrapText="1"/>
    </xf>
    <xf numFmtId="2" fontId="2" fillId="0" borderId="13" xfId="0" applyNumberFormat="1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22"/>
  <sheetViews>
    <sheetView tabSelected="1" view="pageBreakPreview" zoomScale="80" zoomScaleNormal="100" zoomScaleSheetLayoutView="80" workbookViewId="0">
      <pane ySplit="7" topLeftCell="A8" activePane="bottomLeft" state="frozen"/>
      <selection pane="bottomLeft" activeCell="Y230" sqref="Y230"/>
    </sheetView>
  </sheetViews>
  <sheetFormatPr defaultRowHeight="15" x14ac:dyDescent="0.25"/>
  <cols>
    <col min="1" max="1" width="9.140625" style="4"/>
    <col min="2" max="2" width="29.5703125" style="5" customWidth="1"/>
    <col min="3" max="3" width="10.85546875" style="4" customWidth="1"/>
    <col min="4" max="4" width="14.140625" customWidth="1"/>
    <col min="5" max="5" width="13.140625" customWidth="1"/>
    <col min="6" max="6" width="11.5703125" customWidth="1"/>
    <col min="7" max="7" width="14.5703125" customWidth="1"/>
    <col min="8" max="8" width="14" customWidth="1"/>
    <col min="9" max="9" width="13" customWidth="1"/>
    <col min="10" max="10" width="13.28515625" customWidth="1"/>
    <col min="11" max="11" width="11.28515625" customWidth="1"/>
    <col min="12" max="12" width="13.140625" customWidth="1"/>
    <col min="13" max="13" width="15.28515625" customWidth="1"/>
    <col min="14" max="14" width="11.28515625" customWidth="1"/>
    <col min="15" max="15" width="11.42578125" style="7" bestFit="1" customWidth="1"/>
    <col min="16" max="16" width="27.85546875" style="10" customWidth="1"/>
    <col min="17" max="17" width="9.5703125" style="12" customWidth="1"/>
    <col min="18" max="18" width="11.7109375" style="12" customWidth="1"/>
    <col min="19" max="19" width="9.7109375" style="11" customWidth="1"/>
    <col min="20" max="20" width="11.5703125" bestFit="1" customWidth="1"/>
    <col min="21" max="21" width="10.5703125" bestFit="1" customWidth="1"/>
  </cols>
  <sheetData>
    <row r="1" spans="1:22" ht="15.75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2" ht="15.75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22" ht="15.75" x14ac:dyDescent="0.25">
      <c r="A3" s="64" t="s">
        <v>119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22" x14ac:dyDescent="0.25">
      <c r="A4" s="65" t="s">
        <v>2</v>
      </c>
      <c r="B4" s="68" t="s">
        <v>3</v>
      </c>
      <c r="C4" s="68" t="s">
        <v>4</v>
      </c>
      <c r="D4" s="71" t="s">
        <v>5</v>
      </c>
      <c r="E4" s="72"/>
      <c r="F4" s="72"/>
      <c r="G4" s="72"/>
      <c r="H4" s="72"/>
      <c r="I4" s="72"/>
      <c r="J4" s="72"/>
      <c r="K4" s="72"/>
      <c r="L4" s="72"/>
      <c r="M4" s="73"/>
      <c r="N4" s="74" t="s">
        <v>6</v>
      </c>
      <c r="O4" s="75"/>
      <c r="P4" s="80" t="s">
        <v>7</v>
      </c>
      <c r="Q4" s="80" t="s">
        <v>8</v>
      </c>
      <c r="R4" s="80" t="s">
        <v>9</v>
      </c>
      <c r="S4" s="85" t="s">
        <v>10</v>
      </c>
    </row>
    <row r="5" spans="1:22" x14ac:dyDescent="0.25">
      <c r="A5" s="66"/>
      <c r="B5" s="69"/>
      <c r="C5" s="69"/>
      <c r="D5" s="88" t="s">
        <v>11</v>
      </c>
      <c r="E5" s="89"/>
      <c r="F5" s="71" t="s">
        <v>12</v>
      </c>
      <c r="G5" s="72"/>
      <c r="H5" s="72"/>
      <c r="I5" s="72"/>
      <c r="J5" s="72"/>
      <c r="K5" s="72"/>
      <c r="L5" s="72"/>
      <c r="M5" s="73"/>
      <c r="N5" s="76"/>
      <c r="O5" s="77"/>
      <c r="P5" s="81"/>
      <c r="Q5" s="83"/>
      <c r="R5" s="83"/>
      <c r="S5" s="86"/>
    </row>
    <row r="6" spans="1:22" x14ac:dyDescent="0.25">
      <c r="A6" s="66"/>
      <c r="B6" s="69"/>
      <c r="C6" s="69"/>
      <c r="D6" s="90"/>
      <c r="E6" s="91"/>
      <c r="F6" s="92" t="s">
        <v>13</v>
      </c>
      <c r="G6" s="93"/>
      <c r="H6" s="92" t="s">
        <v>14</v>
      </c>
      <c r="I6" s="93"/>
      <c r="J6" s="92" t="s">
        <v>15</v>
      </c>
      <c r="K6" s="93"/>
      <c r="L6" s="92" t="s">
        <v>16</v>
      </c>
      <c r="M6" s="93"/>
      <c r="N6" s="78"/>
      <c r="O6" s="79"/>
      <c r="P6" s="81"/>
      <c r="Q6" s="83"/>
      <c r="R6" s="83"/>
      <c r="S6" s="86"/>
    </row>
    <row r="7" spans="1:22" ht="49.5" customHeight="1" x14ac:dyDescent="0.25">
      <c r="A7" s="67"/>
      <c r="B7" s="70"/>
      <c r="C7" s="70"/>
      <c r="D7" s="1" t="s">
        <v>17</v>
      </c>
      <c r="E7" s="1" t="s">
        <v>18</v>
      </c>
      <c r="F7" s="1" t="s">
        <v>17</v>
      </c>
      <c r="G7" s="1" t="s">
        <v>18</v>
      </c>
      <c r="H7" s="1" t="s">
        <v>17</v>
      </c>
      <c r="I7" s="1" t="s">
        <v>18</v>
      </c>
      <c r="J7" s="1" t="s">
        <v>17</v>
      </c>
      <c r="K7" s="1" t="s">
        <v>18</v>
      </c>
      <c r="L7" s="1" t="s">
        <v>17</v>
      </c>
      <c r="M7" s="1" t="s">
        <v>18</v>
      </c>
      <c r="N7" s="1" t="s">
        <v>17</v>
      </c>
      <c r="O7" s="8" t="s">
        <v>18</v>
      </c>
      <c r="P7" s="82"/>
      <c r="Q7" s="84"/>
      <c r="R7" s="84"/>
      <c r="S7" s="87"/>
      <c r="T7" s="54"/>
      <c r="U7" s="54"/>
      <c r="V7" s="54"/>
    </row>
    <row r="8" spans="1:22" s="15" customFormat="1" x14ac:dyDescent="0.25">
      <c r="A8" s="2">
        <v>1</v>
      </c>
      <c r="B8" s="3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3">
        <v>16</v>
      </c>
      <c r="Q8" s="2">
        <v>17</v>
      </c>
      <c r="R8" s="2">
        <v>18</v>
      </c>
      <c r="S8" s="42">
        <v>19</v>
      </c>
      <c r="T8" s="44"/>
      <c r="U8" s="44"/>
      <c r="V8" s="44"/>
    </row>
    <row r="9" spans="1:22" ht="25.5" x14ac:dyDescent="0.25">
      <c r="A9" s="13"/>
      <c r="B9" s="14" t="s">
        <v>102</v>
      </c>
      <c r="C9" s="13"/>
      <c r="D9" s="38">
        <f>D10+D30+D80+D87+D99+D106+D108+D124+D152+D167+D187+D210+D221+D226</f>
        <v>5089682.0999999996</v>
      </c>
      <c r="E9" s="38">
        <f>E10+E30+E80+E87+E99+E106+E108+E124+E152+E167+E187+E210+E221+E226</f>
        <v>4946269.3</v>
      </c>
      <c r="F9" s="38">
        <f t="shared" ref="F9:M9" si="0">F10+F30+F80+F87+F99+F106+F108+F124+F152+F167+F187+F210+F221+F226</f>
        <v>278752.59999999998</v>
      </c>
      <c r="G9" s="38">
        <f t="shared" si="0"/>
        <v>277632.89999999997</v>
      </c>
      <c r="H9" s="38">
        <f t="shared" si="0"/>
        <v>3127183.7999999989</v>
      </c>
      <c r="I9" s="38">
        <f t="shared" si="0"/>
        <v>3047104.5999999992</v>
      </c>
      <c r="J9" s="38">
        <f t="shared" si="0"/>
        <v>1648110.9000000004</v>
      </c>
      <c r="K9" s="38">
        <f t="shared" si="0"/>
        <v>1586018.9000000004</v>
      </c>
      <c r="L9" s="38">
        <f t="shared" si="0"/>
        <v>35634.800000000003</v>
      </c>
      <c r="M9" s="38">
        <f t="shared" si="0"/>
        <v>35634.800000000003</v>
      </c>
      <c r="N9" s="39"/>
      <c r="O9" s="38">
        <f>E9/D9*100</f>
        <v>97.182283742240017</v>
      </c>
      <c r="P9" s="14"/>
      <c r="Q9" s="13"/>
      <c r="R9" s="13"/>
      <c r="S9" s="43"/>
      <c r="T9" s="45"/>
      <c r="U9" s="45"/>
      <c r="V9" s="45"/>
    </row>
    <row r="10" spans="1:22" ht="51" x14ac:dyDescent="0.25">
      <c r="A10" s="17">
        <v>1</v>
      </c>
      <c r="B10" s="29" t="s">
        <v>39</v>
      </c>
      <c r="C10" s="17" t="s">
        <v>120</v>
      </c>
      <c r="D10" s="22">
        <v>258181.5</v>
      </c>
      <c r="E10" s="30">
        <v>243047.39999999997</v>
      </c>
      <c r="F10" s="22">
        <v>2020.8000000000002</v>
      </c>
      <c r="G10" s="22">
        <v>1705.1</v>
      </c>
      <c r="H10" s="22">
        <v>15080.299999999997</v>
      </c>
      <c r="I10" s="22">
        <v>14945.599999999999</v>
      </c>
      <c r="J10" s="22">
        <v>241080.40000000002</v>
      </c>
      <c r="K10" s="22">
        <v>226396.7</v>
      </c>
      <c r="L10" s="22"/>
      <c r="M10" s="22"/>
      <c r="N10" s="17"/>
      <c r="O10" s="22">
        <f>E10/D10*100</f>
        <v>94.138193480168013</v>
      </c>
      <c r="P10" s="41" t="s">
        <v>214</v>
      </c>
      <c r="Q10" s="31">
        <v>101.2</v>
      </c>
      <c r="R10" s="31">
        <v>101.2</v>
      </c>
      <c r="S10" s="31">
        <f>R10/Q10*100</f>
        <v>100</v>
      </c>
      <c r="T10" s="7"/>
      <c r="U10" s="7"/>
    </row>
    <row r="11" spans="1:22" ht="84" customHeight="1" x14ac:dyDescent="0.25">
      <c r="A11" s="98"/>
      <c r="B11" s="99"/>
      <c r="C11" s="100"/>
      <c r="D11" s="101"/>
      <c r="E11" s="102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3" t="s">
        <v>217</v>
      </c>
      <c r="Q11" s="104">
        <v>98</v>
      </c>
      <c r="R11" s="104">
        <v>98</v>
      </c>
      <c r="S11" s="104">
        <f>R11/Q11*100</f>
        <v>100</v>
      </c>
      <c r="T11" s="7"/>
    </row>
    <row r="12" spans="1:22" ht="93.75" customHeight="1" x14ac:dyDescent="0.25">
      <c r="A12" s="98"/>
      <c r="B12" s="99"/>
      <c r="C12" s="100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5" t="s">
        <v>216</v>
      </c>
      <c r="Q12" s="104">
        <v>100</v>
      </c>
      <c r="R12" s="104">
        <v>100</v>
      </c>
      <c r="S12" s="104">
        <f>R12/Q12*100</f>
        <v>100</v>
      </c>
    </row>
    <row r="13" spans="1:22" ht="58.5" customHeight="1" x14ac:dyDescent="0.25">
      <c r="A13" s="98"/>
      <c r="B13" s="106" t="s">
        <v>85</v>
      </c>
      <c r="C13" s="107"/>
      <c r="D13" s="108">
        <v>63801.5</v>
      </c>
      <c r="E13" s="108">
        <v>60474.5</v>
      </c>
      <c r="F13" s="108">
        <v>196.8</v>
      </c>
      <c r="G13" s="108"/>
      <c r="H13" s="108">
        <v>7803.7</v>
      </c>
      <c r="I13" s="108">
        <v>7803.7</v>
      </c>
      <c r="J13" s="108">
        <v>55801</v>
      </c>
      <c r="K13" s="108">
        <v>52670.8</v>
      </c>
      <c r="L13" s="109"/>
      <c r="M13" s="109"/>
      <c r="N13" s="109"/>
      <c r="O13" s="108">
        <f>E13/D13*100</f>
        <v>94.785389058250985</v>
      </c>
      <c r="P13" s="110" t="s">
        <v>215</v>
      </c>
      <c r="Q13" s="104">
        <v>654</v>
      </c>
      <c r="R13" s="104">
        <v>654</v>
      </c>
      <c r="S13" s="104">
        <v>100</v>
      </c>
    </row>
    <row r="14" spans="1:22" ht="96.75" customHeight="1" x14ac:dyDescent="0.25">
      <c r="A14" s="98"/>
      <c r="B14" s="111" t="s">
        <v>182</v>
      </c>
      <c r="C14" s="108"/>
      <c r="D14" s="112">
        <v>63801.5</v>
      </c>
      <c r="E14" s="112">
        <v>60474.5</v>
      </c>
      <c r="F14" s="112">
        <v>196.8</v>
      </c>
      <c r="G14" s="112">
        <v>0</v>
      </c>
      <c r="H14" s="112">
        <v>7803.7</v>
      </c>
      <c r="I14" s="112">
        <v>7803.7</v>
      </c>
      <c r="J14" s="112">
        <v>55801</v>
      </c>
      <c r="K14" s="112">
        <v>52670.8</v>
      </c>
      <c r="L14" s="109"/>
      <c r="M14" s="109"/>
      <c r="N14" s="104"/>
      <c r="O14" s="108">
        <f>E14/D14*100</f>
        <v>94.785389058250985</v>
      </c>
      <c r="P14" s="113"/>
      <c r="Q14" s="104"/>
      <c r="R14" s="104"/>
      <c r="S14" s="112"/>
    </row>
    <row r="15" spans="1:22" ht="38.25" x14ac:dyDescent="0.25">
      <c r="A15" s="98"/>
      <c r="B15" s="111" t="s">
        <v>183</v>
      </c>
      <c r="C15" s="108"/>
      <c r="D15" s="112"/>
      <c r="E15" s="112"/>
      <c r="F15" s="112"/>
      <c r="G15" s="112"/>
      <c r="H15" s="112"/>
      <c r="I15" s="112"/>
      <c r="J15" s="112"/>
      <c r="K15" s="112"/>
      <c r="L15" s="109"/>
      <c r="M15" s="109"/>
      <c r="N15" s="108"/>
      <c r="O15" s="108"/>
      <c r="P15" s="111"/>
      <c r="Q15" s="104"/>
      <c r="R15" s="104"/>
      <c r="S15" s="104"/>
    </row>
    <row r="16" spans="1:22" ht="64.5" customHeight="1" x14ac:dyDescent="0.25">
      <c r="A16" s="98"/>
      <c r="B16" s="106" t="s">
        <v>86</v>
      </c>
      <c r="C16" s="108"/>
      <c r="D16" s="108">
        <v>136172</v>
      </c>
      <c r="E16" s="108">
        <v>128969.00000000001</v>
      </c>
      <c r="F16" s="108">
        <v>1491.2</v>
      </c>
      <c r="G16" s="108">
        <v>1405.2</v>
      </c>
      <c r="H16" s="108">
        <v>5367.4</v>
      </c>
      <c r="I16" s="108">
        <v>5325.4</v>
      </c>
      <c r="J16" s="108">
        <v>129313.40000000001</v>
      </c>
      <c r="K16" s="108">
        <v>122238.40000000001</v>
      </c>
      <c r="L16" s="109"/>
      <c r="M16" s="109"/>
      <c r="N16" s="114"/>
      <c r="O16" s="108">
        <f t="shared" ref="O16:O27" si="1">E16/D16*100</f>
        <v>94.710366301442306</v>
      </c>
      <c r="P16" s="110" t="s">
        <v>218</v>
      </c>
      <c r="Q16" s="104">
        <v>100</v>
      </c>
      <c r="R16" s="104">
        <v>100</v>
      </c>
      <c r="S16" s="104">
        <v>100</v>
      </c>
    </row>
    <row r="17" spans="1:20" ht="38.25" x14ac:dyDescent="0.25">
      <c r="A17" s="98"/>
      <c r="B17" s="111" t="s">
        <v>184</v>
      </c>
      <c r="C17" s="108"/>
      <c r="D17" s="112">
        <v>114955.1</v>
      </c>
      <c r="E17" s="112">
        <v>109327.4</v>
      </c>
      <c r="F17" s="112">
        <v>144.9</v>
      </c>
      <c r="G17" s="112">
        <v>58.9</v>
      </c>
      <c r="H17" s="112">
        <v>5367.4</v>
      </c>
      <c r="I17" s="112">
        <v>5325.4</v>
      </c>
      <c r="J17" s="112">
        <v>109442.8</v>
      </c>
      <c r="K17" s="112">
        <v>103943.1</v>
      </c>
      <c r="L17" s="109"/>
      <c r="M17" s="109"/>
      <c r="N17" s="104"/>
      <c r="O17" s="108">
        <f t="shared" si="1"/>
        <v>95.104436427787888</v>
      </c>
      <c r="P17" s="110" t="s">
        <v>219</v>
      </c>
      <c r="Q17" s="104">
        <v>246</v>
      </c>
      <c r="R17" s="104">
        <v>246</v>
      </c>
      <c r="S17" s="104">
        <v>100</v>
      </c>
    </row>
    <row r="18" spans="1:20" ht="71.25" customHeight="1" x14ac:dyDescent="0.25">
      <c r="A18" s="98"/>
      <c r="B18" s="111" t="s">
        <v>185</v>
      </c>
      <c r="C18" s="108"/>
      <c r="D18" s="112">
        <v>1449.3999999999999</v>
      </c>
      <c r="E18" s="112">
        <v>1449.4</v>
      </c>
      <c r="F18" s="112">
        <v>1346.3</v>
      </c>
      <c r="G18" s="112">
        <v>1346.3</v>
      </c>
      <c r="H18" s="112"/>
      <c r="I18" s="112"/>
      <c r="J18" s="112">
        <v>103.1</v>
      </c>
      <c r="K18" s="112">
        <v>103.1</v>
      </c>
      <c r="L18" s="109"/>
      <c r="M18" s="109"/>
      <c r="N18" s="104"/>
      <c r="O18" s="108">
        <f t="shared" si="1"/>
        <v>100.00000000000003</v>
      </c>
      <c r="P18" s="110" t="s">
        <v>220</v>
      </c>
      <c r="Q18" s="104">
        <v>5572</v>
      </c>
      <c r="R18" s="104">
        <v>5572</v>
      </c>
      <c r="S18" s="104">
        <v>100</v>
      </c>
    </row>
    <row r="19" spans="1:20" ht="83.25" customHeight="1" x14ac:dyDescent="0.25">
      <c r="A19" s="98"/>
      <c r="B19" s="111" t="s">
        <v>186</v>
      </c>
      <c r="C19" s="108"/>
      <c r="D19" s="112">
        <v>19767.5</v>
      </c>
      <c r="E19" s="112">
        <v>18192.2</v>
      </c>
      <c r="F19" s="112"/>
      <c r="G19" s="112"/>
      <c r="H19" s="112"/>
      <c r="I19" s="112"/>
      <c r="J19" s="112">
        <v>19767.5</v>
      </c>
      <c r="K19" s="112">
        <v>18192.2</v>
      </c>
      <c r="L19" s="109"/>
      <c r="M19" s="109"/>
      <c r="N19" s="104"/>
      <c r="O19" s="108">
        <f t="shared" si="1"/>
        <v>92.030858732768436</v>
      </c>
      <c r="P19" s="111"/>
      <c r="Q19" s="104"/>
      <c r="R19" s="104"/>
      <c r="S19" s="115"/>
    </row>
    <row r="20" spans="1:20" ht="54.75" customHeight="1" x14ac:dyDescent="0.25">
      <c r="A20" s="98"/>
      <c r="B20" s="111" t="s">
        <v>187</v>
      </c>
      <c r="C20" s="108"/>
      <c r="D20" s="112"/>
      <c r="E20" s="112"/>
      <c r="F20" s="112"/>
      <c r="G20" s="112"/>
      <c r="H20" s="112"/>
      <c r="I20" s="112"/>
      <c r="J20" s="112"/>
      <c r="K20" s="112"/>
      <c r="L20" s="109"/>
      <c r="M20" s="109"/>
      <c r="N20" s="104"/>
      <c r="O20" s="108"/>
      <c r="P20" s="111"/>
      <c r="Q20" s="104"/>
      <c r="R20" s="104"/>
      <c r="S20" s="115"/>
    </row>
    <row r="21" spans="1:20" ht="38.25" x14ac:dyDescent="0.25">
      <c r="A21" s="98"/>
      <c r="B21" s="106" t="s">
        <v>87</v>
      </c>
      <c r="C21" s="108"/>
      <c r="D21" s="108">
        <v>36389.699999999997</v>
      </c>
      <c r="E21" s="108">
        <v>34587.800000000003</v>
      </c>
      <c r="F21" s="108">
        <v>299.89999999999998</v>
      </c>
      <c r="G21" s="108">
        <v>299.89999999999998</v>
      </c>
      <c r="H21" s="108">
        <v>52.9</v>
      </c>
      <c r="I21" s="108">
        <v>52.9</v>
      </c>
      <c r="J21" s="108">
        <v>36036.9</v>
      </c>
      <c r="K21" s="108">
        <v>34235</v>
      </c>
      <c r="L21" s="109"/>
      <c r="M21" s="109"/>
      <c r="N21" s="114"/>
      <c r="O21" s="108">
        <f t="shared" si="1"/>
        <v>95.048324113691535</v>
      </c>
      <c r="P21" s="110" t="s">
        <v>221</v>
      </c>
      <c r="Q21" s="104">
        <v>427860</v>
      </c>
      <c r="R21" s="104">
        <v>427860</v>
      </c>
      <c r="S21" s="104">
        <v>100</v>
      </c>
    </row>
    <row r="22" spans="1:20" ht="38.25" x14ac:dyDescent="0.25">
      <c r="A22" s="98"/>
      <c r="B22" s="111" t="s">
        <v>188</v>
      </c>
      <c r="C22" s="108"/>
      <c r="D22" s="112">
        <v>36389.699999999997</v>
      </c>
      <c r="E22" s="112">
        <v>34587.800000000003</v>
      </c>
      <c r="F22" s="112">
        <v>299.89999999999998</v>
      </c>
      <c r="G22" s="112">
        <v>299.89999999999998</v>
      </c>
      <c r="H22" s="112">
        <v>52.9</v>
      </c>
      <c r="I22" s="112">
        <v>52.9</v>
      </c>
      <c r="J22" s="112">
        <v>36036.9</v>
      </c>
      <c r="K22" s="112">
        <v>34235</v>
      </c>
      <c r="L22" s="109"/>
      <c r="M22" s="109"/>
      <c r="N22" s="104"/>
      <c r="O22" s="108">
        <f t="shared" si="1"/>
        <v>95.048324113691535</v>
      </c>
      <c r="P22" s="110" t="s">
        <v>222</v>
      </c>
      <c r="Q22" s="104">
        <v>557650</v>
      </c>
      <c r="R22" s="104">
        <v>557650</v>
      </c>
      <c r="S22" s="112">
        <v>100</v>
      </c>
    </row>
    <row r="23" spans="1:20" ht="38.25" x14ac:dyDescent="0.25">
      <c r="A23" s="98"/>
      <c r="B23" s="111" t="s">
        <v>189</v>
      </c>
      <c r="C23" s="108"/>
      <c r="D23" s="112"/>
      <c r="E23" s="112"/>
      <c r="F23" s="112"/>
      <c r="G23" s="112"/>
      <c r="H23" s="112"/>
      <c r="I23" s="112"/>
      <c r="J23" s="112"/>
      <c r="K23" s="112"/>
      <c r="L23" s="109"/>
      <c r="M23" s="109"/>
      <c r="N23" s="104"/>
      <c r="O23" s="108"/>
      <c r="P23" s="116"/>
      <c r="Q23" s="104"/>
      <c r="R23" s="104"/>
      <c r="S23" s="112"/>
    </row>
    <row r="24" spans="1:20" ht="35.25" customHeight="1" x14ac:dyDescent="0.25">
      <c r="A24" s="98"/>
      <c r="B24" s="106" t="s">
        <v>88</v>
      </c>
      <c r="C24" s="108"/>
      <c r="D24" s="108">
        <v>10487.9</v>
      </c>
      <c r="E24" s="108">
        <v>8430.2999999999993</v>
      </c>
      <c r="F24" s="108">
        <v>6.5</v>
      </c>
      <c r="G24" s="108"/>
      <c r="H24" s="108">
        <v>343.4</v>
      </c>
      <c r="I24" s="108">
        <v>343.4</v>
      </c>
      <c r="J24" s="108">
        <v>10138</v>
      </c>
      <c r="K24" s="108">
        <v>8086.9</v>
      </c>
      <c r="L24" s="109"/>
      <c r="M24" s="109"/>
      <c r="N24" s="109"/>
      <c r="O24" s="108">
        <f t="shared" si="1"/>
        <v>80.38120119375661</v>
      </c>
      <c r="P24" s="110" t="s">
        <v>223</v>
      </c>
      <c r="Q24" s="104">
        <v>19</v>
      </c>
      <c r="R24" s="104">
        <v>19</v>
      </c>
      <c r="S24" s="104">
        <v>100</v>
      </c>
    </row>
    <row r="25" spans="1:20" ht="38.25" x14ac:dyDescent="0.25">
      <c r="A25" s="98"/>
      <c r="B25" s="111" t="s">
        <v>190</v>
      </c>
      <c r="C25" s="108"/>
      <c r="D25" s="112">
        <v>10487.9</v>
      </c>
      <c r="E25" s="112">
        <v>8430.2999999999993</v>
      </c>
      <c r="F25" s="112">
        <v>6.5</v>
      </c>
      <c r="G25" s="112"/>
      <c r="H25" s="112">
        <v>343.4</v>
      </c>
      <c r="I25" s="112">
        <v>343.4</v>
      </c>
      <c r="J25" s="112">
        <v>10138</v>
      </c>
      <c r="K25" s="112">
        <v>8086.9</v>
      </c>
      <c r="L25" s="109"/>
      <c r="M25" s="109"/>
      <c r="N25" s="104"/>
      <c r="O25" s="108">
        <f t="shared" si="1"/>
        <v>80.38120119375661</v>
      </c>
      <c r="P25" s="105" t="s">
        <v>224</v>
      </c>
      <c r="Q25" s="104">
        <v>6450</v>
      </c>
      <c r="R25" s="104">
        <v>6450</v>
      </c>
      <c r="S25" s="112">
        <v>100</v>
      </c>
    </row>
    <row r="26" spans="1:20" ht="33" customHeight="1" x14ac:dyDescent="0.25">
      <c r="A26" s="98"/>
      <c r="B26" s="111" t="s">
        <v>191</v>
      </c>
      <c r="C26" s="108"/>
      <c r="D26" s="112"/>
      <c r="E26" s="112"/>
      <c r="F26" s="112"/>
      <c r="G26" s="112"/>
      <c r="H26" s="112"/>
      <c r="I26" s="112"/>
      <c r="J26" s="112"/>
      <c r="K26" s="112"/>
      <c r="L26" s="109"/>
      <c r="M26" s="109"/>
      <c r="N26" s="104"/>
      <c r="O26" s="108"/>
      <c r="P26" s="117"/>
      <c r="Q26" s="104"/>
      <c r="R26" s="104"/>
      <c r="S26" s="112"/>
    </row>
    <row r="27" spans="1:20" ht="51" x14ac:dyDescent="0.25">
      <c r="A27" s="98"/>
      <c r="B27" s="106" t="s">
        <v>89</v>
      </c>
      <c r="C27" s="108"/>
      <c r="D27" s="108">
        <v>11330.400000000001</v>
      </c>
      <c r="E27" s="108">
        <v>10585.8</v>
      </c>
      <c r="F27" s="108">
        <v>26.4</v>
      </c>
      <c r="G27" s="108"/>
      <c r="H27" s="108">
        <v>1512.9</v>
      </c>
      <c r="I27" s="108">
        <v>1420.1999999999998</v>
      </c>
      <c r="J27" s="108">
        <v>9791.1</v>
      </c>
      <c r="K27" s="108">
        <v>9165.6</v>
      </c>
      <c r="L27" s="109"/>
      <c r="M27" s="109"/>
      <c r="N27" s="114"/>
      <c r="O27" s="108">
        <f t="shared" si="1"/>
        <v>93.428299089176008</v>
      </c>
      <c r="P27" s="110" t="s">
        <v>225</v>
      </c>
      <c r="Q27" s="104">
        <v>100</v>
      </c>
      <c r="R27" s="104">
        <v>100</v>
      </c>
      <c r="S27" s="104">
        <v>100</v>
      </c>
    </row>
    <row r="28" spans="1:20" ht="102" x14ac:dyDescent="0.25">
      <c r="A28" s="98"/>
      <c r="B28" s="118" t="s">
        <v>192</v>
      </c>
      <c r="C28" s="119"/>
      <c r="D28" s="120">
        <v>5377.4</v>
      </c>
      <c r="E28" s="120">
        <v>4824.7</v>
      </c>
      <c r="F28" s="120">
        <v>7.9</v>
      </c>
      <c r="G28" s="120"/>
      <c r="H28" s="120">
        <v>576.9</v>
      </c>
      <c r="I28" s="120">
        <v>576.9</v>
      </c>
      <c r="J28" s="120">
        <v>4792.6000000000004</v>
      </c>
      <c r="K28" s="120">
        <v>4247.8</v>
      </c>
      <c r="L28" s="121"/>
      <c r="M28" s="121"/>
      <c r="N28" s="122"/>
      <c r="O28" s="120">
        <f>E28/D28*100</f>
        <v>89.721798638747359</v>
      </c>
      <c r="P28" s="110" t="s">
        <v>226</v>
      </c>
      <c r="Q28" s="104">
        <v>4</v>
      </c>
      <c r="R28" s="104">
        <v>4</v>
      </c>
      <c r="S28" s="104">
        <v>100</v>
      </c>
    </row>
    <row r="29" spans="1:20" ht="114.75" x14ac:dyDescent="0.25">
      <c r="A29" s="123"/>
      <c r="B29" s="111" t="s">
        <v>193</v>
      </c>
      <c r="C29" s="108"/>
      <c r="D29" s="112">
        <v>5953</v>
      </c>
      <c r="E29" s="112">
        <v>5761.1</v>
      </c>
      <c r="F29" s="112">
        <v>18.5</v>
      </c>
      <c r="G29" s="112"/>
      <c r="H29" s="112">
        <v>936</v>
      </c>
      <c r="I29" s="112">
        <v>843.3</v>
      </c>
      <c r="J29" s="112">
        <v>4998.5</v>
      </c>
      <c r="K29" s="112">
        <v>4917.8</v>
      </c>
      <c r="L29" s="109"/>
      <c r="M29" s="109"/>
      <c r="N29" s="104"/>
      <c r="O29" s="112">
        <f>E29/D29*100</f>
        <v>96.77641525281372</v>
      </c>
      <c r="P29" s="111"/>
      <c r="Q29" s="104"/>
      <c r="R29" s="104"/>
      <c r="S29" s="104"/>
    </row>
    <row r="30" spans="1:20" ht="96" customHeight="1" x14ac:dyDescent="0.25">
      <c r="A30" s="21">
        <v>2</v>
      </c>
      <c r="B30" s="21" t="s">
        <v>121</v>
      </c>
      <c r="C30" s="21" t="s">
        <v>120</v>
      </c>
      <c r="D30" s="27">
        <v>3501897.3999999994</v>
      </c>
      <c r="E30" s="27">
        <v>3463697.1</v>
      </c>
      <c r="F30" s="27">
        <v>268102.7</v>
      </c>
      <c r="G30" s="27">
        <v>267298.7</v>
      </c>
      <c r="H30" s="27">
        <v>2515681.5999999996</v>
      </c>
      <c r="I30" s="27">
        <v>2478326.9</v>
      </c>
      <c r="J30" s="27">
        <v>718113.09999999986</v>
      </c>
      <c r="K30" s="27">
        <v>718071.49999999988</v>
      </c>
      <c r="L30" s="27">
        <v>0</v>
      </c>
      <c r="M30" s="27">
        <v>0</v>
      </c>
      <c r="N30" s="28"/>
      <c r="O30" s="28">
        <f>E30/D30</f>
        <v>0.98909154220223605</v>
      </c>
      <c r="P30" s="41" t="s">
        <v>233</v>
      </c>
      <c r="Q30" s="25">
        <v>100</v>
      </c>
      <c r="R30" s="25">
        <v>100</v>
      </c>
      <c r="S30" s="25">
        <v>100</v>
      </c>
      <c r="T30" s="16"/>
    </row>
    <row r="31" spans="1:20" ht="38.25" x14ac:dyDescent="0.25">
      <c r="A31" s="124"/>
      <c r="B31" s="124" t="s">
        <v>227</v>
      </c>
      <c r="C31" s="124"/>
      <c r="D31" s="125">
        <v>3358802.2</v>
      </c>
      <c r="E31" s="125">
        <v>3320601.9000000004</v>
      </c>
      <c r="F31" s="125">
        <v>236124.6</v>
      </c>
      <c r="G31" s="125">
        <v>235320.6</v>
      </c>
      <c r="H31" s="125">
        <v>2495528.4</v>
      </c>
      <c r="I31" s="125">
        <v>2458173.7000000002</v>
      </c>
      <c r="J31" s="125">
        <v>627149.19999999995</v>
      </c>
      <c r="K31" s="125">
        <v>627107.6</v>
      </c>
      <c r="L31" s="125"/>
      <c r="M31" s="125"/>
      <c r="N31" s="126"/>
      <c r="O31" s="126">
        <f>E31/D31</f>
        <v>0.98862680868793051</v>
      </c>
      <c r="P31" s="127" t="s">
        <v>234</v>
      </c>
      <c r="Q31" s="124">
        <v>98</v>
      </c>
      <c r="R31" s="124">
        <v>98</v>
      </c>
      <c r="S31" s="124">
        <v>100</v>
      </c>
    </row>
    <row r="32" spans="1:20" ht="63.75" x14ac:dyDescent="0.25">
      <c r="A32" s="104"/>
      <c r="B32" s="124" t="s">
        <v>19</v>
      </c>
      <c r="C32" s="104"/>
      <c r="D32" s="125">
        <v>877724.60000000009</v>
      </c>
      <c r="E32" s="125">
        <v>877724.60000000009</v>
      </c>
      <c r="F32" s="115">
        <v>0</v>
      </c>
      <c r="G32" s="115">
        <v>0</v>
      </c>
      <c r="H32" s="115">
        <v>602643.30000000005</v>
      </c>
      <c r="I32" s="115">
        <v>602643.30000000005</v>
      </c>
      <c r="J32" s="115">
        <v>275081.3</v>
      </c>
      <c r="K32" s="115">
        <v>275081.3</v>
      </c>
      <c r="L32" s="115"/>
      <c r="M32" s="115"/>
      <c r="N32" s="128"/>
      <c r="O32" s="126">
        <f>E32/D32</f>
        <v>1</v>
      </c>
      <c r="P32" s="127" t="s">
        <v>235</v>
      </c>
      <c r="Q32" s="116">
        <v>5124</v>
      </c>
      <c r="R32" s="116">
        <v>5124</v>
      </c>
      <c r="S32" s="116">
        <v>100</v>
      </c>
    </row>
    <row r="33" spans="1:19" ht="89.25" x14ac:dyDescent="0.25">
      <c r="A33" s="122"/>
      <c r="B33" s="129" t="s">
        <v>20</v>
      </c>
      <c r="C33" s="130"/>
      <c r="D33" s="131">
        <v>853736.3</v>
      </c>
      <c r="E33" s="131">
        <v>853736.3</v>
      </c>
      <c r="F33" s="132"/>
      <c r="G33" s="132"/>
      <c r="H33" s="132">
        <v>581288.80000000005</v>
      </c>
      <c r="I33" s="132">
        <v>581288.80000000005</v>
      </c>
      <c r="J33" s="132">
        <v>272447.5</v>
      </c>
      <c r="K33" s="132">
        <v>272447.5</v>
      </c>
      <c r="L33" s="132"/>
      <c r="M33" s="132"/>
      <c r="N33" s="133"/>
      <c r="O33" s="126">
        <f>E33/D33</f>
        <v>1</v>
      </c>
      <c r="P33" s="110" t="s">
        <v>236</v>
      </c>
      <c r="Q33" s="116">
        <v>88.1</v>
      </c>
      <c r="R33" s="116">
        <v>88.1</v>
      </c>
      <c r="S33" s="134">
        <v>100</v>
      </c>
    </row>
    <row r="34" spans="1:19" ht="140.25" x14ac:dyDescent="0.25">
      <c r="A34" s="104"/>
      <c r="B34" s="124" t="s">
        <v>21</v>
      </c>
      <c r="C34" s="104"/>
      <c r="D34" s="104">
        <v>23988.3</v>
      </c>
      <c r="E34" s="125">
        <v>23988.3</v>
      </c>
      <c r="F34" s="125"/>
      <c r="G34" s="115"/>
      <c r="H34" s="115">
        <v>21354.5</v>
      </c>
      <c r="I34" s="115">
        <v>21354.5</v>
      </c>
      <c r="J34" s="115">
        <v>2633.8</v>
      </c>
      <c r="K34" s="115">
        <v>2633.8</v>
      </c>
      <c r="L34" s="115"/>
      <c r="M34" s="115"/>
      <c r="N34" s="128"/>
      <c r="O34" s="126">
        <f t="shared" ref="O34:O81" si="2">E34/D34</f>
        <v>1</v>
      </c>
      <c r="P34" s="135" t="s">
        <v>237</v>
      </c>
      <c r="Q34" s="116">
        <v>100</v>
      </c>
      <c r="R34" s="116">
        <v>100</v>
      </c>
      <c r="S34" s="134">
        <v>100</v>
      </c>
    </row>
    <row r="35" spans="1:19" ht="63.75" x14ac:dyDescent="0.25">
      <c r="A35" s="104"/>
      <c r="B35" s="124" t="s">
        <v>22</v>
      </c>
      <c r="C35" s="104"/>
      <c r="D35" s="104"/>
      <c r="E35" s="125"/>
      <c r="F35" s="125"/>
      <c r="G35" s="115"/>
      <c r="H35" s="115"/>
      <c r="I35" s="115"/>
      <c r="J35" s="115"/>
      <c r="K35" s="115"/>
      <c r="L35" s="115"/>
      <c r="M35" s="115"/>
      <c r="N35" s="128"/>
      <c r="O35" s="126"/>
      <c r="P35" s="135" t="s">
        <v>238</v>
      </c>
      <c r="Q35" s="116">
        <v>99.8</v>
      </c>
      <c r="R35" s="116">
        <v>99.8</v>
      </c>
      <c r="S35" s="134">
        <v>100</v>
      </c>
    </row>
    <row r="36" spans="1:19" ht="114.75" x14ac:dyDescent="0.25">
      <c r="A36" s="104"/>
      <c r="B36" s="124" t="s">
        <v>23</v>
      </c>
      <c r="C36" s="104"/>
      <c r="D36" s="104">
        <v>23988.3</v>
      </c>
      <c r="E36" s="125">
        <v>23988.3</v>
      </c>
      <c r="F36" s="125"/>
      <c r="G36" s="115"/>
      <c r="H36" s="115">
        <v>21354.5</v>
      </c>
      <c r="I36" s="115">
        <v>21354.5</v>
      </c>
      <c r="J36" s="115">
        <v>2633.8</v>
      </c>
      <c r="K36" s="115">
        <v>2633.8</v>
      </c>
      <c r="L36" s="115"/>
      <c r="M36" s="115"/>
      <c r="N36" s="128"/>
      <c r="O36" s="126"/>
      <c r="P36" s="135" t="s">
        <v>239</v>
      </c>
      <c r="Q36" s="116">
        <v>100</v>
      </c>
      <c r="R36" s="116">
        <v>100</v>
      </c>
      <c r="S36" s="134">
        <v>100</v>
      </c>
    </row>
    <row r="37" spans="1:19" ht="140.25" x14ac:dyDescent="0.25">
      <c r="A37" s="104"/>
      <c r="B37" s="124" t="s">
        <v>24</v>
      </c>
      <c r="C37" s="104"/>
      <c r="D37" s="104"/>
      <c r="E37" s="125"/>
      <c r="F37" s="125"/>
      <c r="G37" s="115"/>
      <c r="H37" s="115"/>
      <c r="I37" s="115"/>
      <c r="J37" s="115"/>
      <c r="K37" s="115"/>
      <c r="L37" s="115"/>
      <c r="M37" s="115"/>
      <c r="N37" s="128"/>
      <c r="O37" s="126" t="e">
        <f t="shared" si="2"/>
        <v>#DIV/0!</v>
      </c>
      <c r="P37" s="135" t="s">
        <v>240</v>
      </c>
      <c r="Q37" s="116">
        <v>100</v>
      </c>
      <c r="R37" s="116">
        <v>100</v>
      </c>
      <c r="S37" s="134">
        <v>100</v>
      </c>
    </row>
    <row r="38" spans="1:19" ht="76.5" x14ac:dyDescent="0.25">
      <c r="A38" s="104"/>
      <c r="B38" s="124" t="s">
        <v>25</v>
      </c>
      <c r="C38" s="104"/>
      <c r="D38" s="104"/>
      <c r="E38" s="125"/>
      <c r="F38" s="125"/>
      <c r="G38" s="115"/>
      <c r="H38" s="115"/>
      <c r="I38" s="115"/>
      <c r="J38" s="115"/>
      <c r="K38" s="115"/>
      <c r="L38" s="115"/>
      <c r="M38" s="115"/>
      <c r="N38" s="128"/>
      <c r="O38" s="126"/>
      <c r="P38" s="135" t="s">
        <v>241</v>
      </c>
      <c r="Q38" s="116">
        <v>0.3</v>
      </c>
      <c r="R38" s="116">
        <v>0.3</v>
      </c>
      <c r="S38" s="134">
        <v>100</v>
      </c>
    </row>
    <row r="39" spans="1:19" ht="102" x14ac:dyDescent="0.25">
      <c r="A39" s="104"/>
      <c r="B39" s="124" t="s">
        <v>26</v>
      </c>
      <c r="C39" s="104"/>
      <c r="D39" s="104">
        <v>2481077.5999999996</v>
      </c>
      <c r="E39" s="125">
        <v>2442877.2999999998</v>
      </c>
      <c r="F39" s="125">
        <v>236124.6</v>
      </c>
      <c r="G39" s="115">
        <v>235320.6</v>
      </c>
      <c r="H39" s="115">
        <v>1892885.0999999999</v>
      </c>
      <c r="I39" s="115">
        <v>1855530.4</v>
      </c>
      <c r="J39" s="115">
        <v>352067.89999999997</v>
      </c>
      <c r="K39" s="115">
        <v>352026.3</v>
      </c>
      <c r="L39" s="115"/>
      <c r="M39" s="115"/>
      <c r="N39" s="128"/>
      <c r="O39" s="126">
        <f t="shared" si="2"/>
        <v>0.98460334332146648</v>
      </c>
      <c r="P39" s="110" t="s">
        <v>242</v>
      </c>
      <c r="Q39" s="116">
        <v>100</v>
      </c>
      <c r="R39" s="116">
        <v>100</v>
      </c>
      <c r="S39" s="134">
        <v>100</v>
      </c>
    </row>
    <row r="40" spans="1:19" ht="63.75" x14ac:dyDescent="0.25">
      <c r="A40" s="122"/>
      <c r="B40" s="129" t="s">
        <v>27</v>
      </c>
      <c r="C40" s="130"/>
      <c r="D40" s="131">
        <v>1598842</v>
      </c>
      <c r="E40" s="131">
        <v>1598038</v>
      </c>
      <c r="F40" s="131">
        <v>95405.500000000015</v>
      </c>
      <c r="G40" s="131">
        <v>94601.500000000015</v>
      </c>
      <c r="H40" s="131">
        <v>1189975.2</v>
      </c>
      <c r="I40" s="131">
        <v>1189975.2</v>
      </c>
      <c r="J40" s="131">
        <v>313461.3</v>
      </c>
      <c r="K40" s="131">
        <v>313461.3</v>
      </c>
      <c r="L40" s="131"/>
      <c r="M40" s="132"/>
      <c r="N40" s="136"/>
      <c r="O40" s="137">
        <f t="shared" si="2"/>
        <v>0.99949713605221779</v>
      </c>
      <c r="P40" s="138" t="s">
        <v>243</v>
      </c>
      <c r="Q40" s="139">
        <v>23.76</v>
      </c>
      <c r="R40" s="139">
        <v>23.57</v>
      </c>
      <c r="S40" s="134">
        <f>R40/Q40*100</f>
        <v>99.200336700336706</v>
      </c>
    </row>
    <row r="41" spans="1:19" ht="165.75" x14ac:dyDescent="0.25">
      <c r="A41" s="104"/>
      <c r="B41" s="124" t="s">
        <v>127</v>
      </c>
      <c r="C41" s="104"/>
      <c r="D41" s="125">
        <v>87730.6</v>
      </c>
      <c r="E41" s="125">
        <v>86945.1</v>
      </c>
      <c r="F41" s="115">
        <v>87730.6</v>
      </c>
      <c r="G41" s="115">
        <v>86945.1</v>
      </c>
      <c r="H41" s="115"/>
      <c r="I41" s="115"/>
      <c r="J41" s="115"/>
      <c r="K41" s="115"/>
      <c r="L41" s="115"/>
      <c r="M41" s="115"/>
      <c r="N41" s="128"/>
      <c r="O41" s="126">
        <f t="shared" si="2"/>
        <v>0.99104645357492138</v>
      </c>
      <c r="P41" s="110" t="s">
        <v>244</v>
      </c>
      <c r="Q41" s="116">
        <v>100</v>
      </c>
      <c r="R41" s="116">
        <v>100</v>
      </c>
      <c r="S41" s="134">
        <v>100</v>
      </c>
    </row>
    <row r="42" spans="1:19" ht="76.5" x14ac:dyDescent="0.25">
      <c r="A42" s="104"/>
      <c r="B42" s="124" t="s">
        <v>126</v>
      </c>
      <c r="C42" s="104"/>
      <c r="D42" s="125">
        <v>5331.3</v>
      </c>
      <c r="E42" s="125">
        <v>5331.3</v>
      </c>
      <c r="F42" s="115">
        <v>5331.3</v>
      </c>
      <c r="G42" s="115">
        <v>5331.3</v>
      </c>
      <c r="H42" s="115"/>
      <c r="I42" s="115"/>
      <c r="J42" s="115"/>
      <c r="K42" s="115"/>
      <c r="L42" s="115"/>
      <c r="M42" s="115"/>
      <c r="N42" s="128"/>
      <c r="O42" s="126">
        <f>E42/D42</f>
        <v>1</v>
      </c>
      <c r="P42" s="110" t="s">
        <v>245</v>
      </c>
      <c r="Q42" s="116">
        <v>100</v>
      </c>
      <c r="R42" s="116">
        <v>100</v>
      </c>
      <c r="S42" s="134">
        <v>100</v>
      </c>
    </row>
    <row r="43" spans="1:19" ht="114.75" x14ac:dyDescent="0.25">
      <c r="A43" s="104"/>
      <c r="B43" s="124" t="s">
        <v>128</v>
      </c>
      <c r="C43" s="104"/>
      <c r="D43" s="125">
        <v>2343.6</v>
      </c>
      <c r="E43" s="125">
        <v>2325.1</v>
      </c>
      <c r="F43" s="115">
        <v>2343.6</v>
      </c>
      <c r="G43" s="115">
        <v>2325.1</v>
      </c>
      <c r="H43" s="115"/>
      <c r="I43" s="115"/>
      <c r="J43" s="115"/>
      <c r="K43" s="115"/>
      <c r="L43" s="115"/>
      <c r="M43" s="115"/>
      <c r="N43" s="128"/>
      <c r="O43" s="126">
        <f>E43/D43</f>
        <v>0.99210616146100017</v>
      </c>
      <c r="P43" s="140" t="s">
        <v>246</v>
      </c>
      <c r="Q43" s="116">
        <v>93</v>
      </c>
      <c r="R43" s="116">
        <v>93</v>
      </c>
      <c r="S43" s="134">
        <v>100</v>
      </c>
    </row>
    <row r="44" spans="1:19" ht="25.5" x14ac:dyDescent="0.25">
      <c r="A44" s="104"/>
      <c r="B44" s="141" t="s">
        <v>28</v>
      </c>
      <c r="C44" s="104"/>
      <c r="D44" s="125">
        <v>768988.5</v>
      </c>
      <c r="E44" s="125">
        <v>733852.39999999991</v>
      </c>
      <c r="F44" s="115">
        <v>75512.5</v>
      </c>
      <c r="G44" s="115">
        <v>75512.5</v>
      </c>
      <c r="H44" s="115">
        <v>664866.19999999995</v>
      </c>
      <c r="I44" s="115">
        <v>629748.89999999991</v>
      </c>
      <c r="J44" s="115">
        <v>28609.8</v>
      </c>
      <c r="K44" s="115">
        <v>28590.999999999996</v>
      </c>
      <c r="L44" s="115"/>
      <c r="M44" s="115"/>
      <c r="N44" s="128"/>
      <c r="O44" s="126">
        <f t="shared" si="2"/>
        <v>0.95430867951861431</v>
      </c>
      <c r="P44" s="124"/>
      <c r="Q44" s="104"/>
      <c r="R44" s="104"/>
      <c r="S44" s="104"/>
    </row>
    <row r="45" spans="1:19" ht="25.5" x14ac:dyDescent="0.25">
      <c r="A45" s="104"/>
      <c r="B45" s="124" t="s">
        <v>29</v>
      </c>
      <c r="C45" s="104"/>
      <c r="D45" s="125">
        <v>625281.9</v>
      </c>
      <c r="E45" s="125">
        <v>590183.4</v>
      </c>
      <c r="F45" s="115"/>
      <c r="G45" s="115"/>
      <c r="H45" s="115">
        <v>619380.1</v>
      </c>
      <c r="I45" s="115">
        <v>584281.59999999998</v>
      </c>
      <c r="J45" s="115">
        <v>5901.8</v>
      </c>
      <c r="K45" s="115">
        <v>5901.8</v>
      </c>
      <c r="L45" s="115"/>
      <c r="M45" s="115"/>
      <c r="N45" s="128"/>
      <c r="O45" s="126">
        <f t="shared" si="2"/>
        <v>0.9438677179045164</v>
      </c>
      <c r="P45" s="142"/>
      <c r="Q45" s="143"/>
      <c r="R45" s="143"/>
      <c r="S45" s="104"/>
    </row>
    <row r="46" spans="1:19" ht="25.5" x14ac:dyDescent="0.25">
      <c r="A46" s="104"/>
      <c r="B46" s="124" t="s">
        <v>30</v>
      </c>
      <c r="C46" s="104"/>
      <c r="D46" s="125">
        <v>141610</v>
      </c>
      <c r="E46" s="125">
        <v>141572.4</v>
      </c>
      <c r="F46" s="115">
        <v>75512.5</v>
      </c>
      <c r="G46" s="115">
        <v>75512.5</v>
      </c>
      <c r="H46" s="115">
        <v>43413.4</v>
      </c>
      <c r="I46" s="115">
        <v>43394.600000000006</v>
      </c>
      <c r="J46" s="115">
        <v>22684.1</v>
      </c>
      <c r="K46" s="115">
        <v>22665.299999999996</v>
      </c>
      <c r="L46" s="115"/>
      <c r="M46" s="115"/>
      <c r="N46" s="128"/>
      <c r="O46" s="126">
        <f t="shared" si="2"/>
        <v>0.99973448202810533</v>
      </c>
      <c r="P46" s="142"/>
      <c r="Q46" s="143"/>
      <c r="R46" s="143"/>
      <c r="S46" s="104"/>
    </row>
    <row r="47" spans="1:19" ht="51" x14ac:dyDescent="0.25">
      <c r="A47" s="104"/>
      <c r="B47" s="124" t="s">
        <v>129</v>
      </c>
      <c r="C47" s="104"/>
      <c r="D47" s="125">
        <v>11233</v>
      </c>
      <c r="E47" s="125">
        <v>11195.4</v>
      </c>
      <c r="F47" s="115"/>
      <c r="G47" s="115"/>
      <c r="H47" s="115">
        <v>5616.5</v>
      </c>
      <c r="I47" s="115">
        <v>5597.7</v>
      </c>
      <c r="J47" s="115">
        <v>5616.5</v>
      </c>
      <c r="K47" s="115">
        <v>5597.7</v>
      </c>
      <c r="L47" s="115"/>
      <c r="M47" s="115"/>
      <c r="N47" s="128"/>
      <c r="O47" s="126">
        <f t="shared" si="2"/>
        <v>0.99665271966527191</v>
      </c>
      <c r="P47" s="142"/>
      <c r="Q47" s="143"/>
      <c r="R47" s="143"/>
      <c r="S47" s="104"/>
    </row>
    <row r="48" spans="1:19" ht="25.5" x14ac:dyDescent="0.25">
      <c r="A48" s="104"/>
      <c r="B48" s="124" t="s">
        <v>31</v>
      </c>
      <c r="C48" s="104"/>
      <c r="D48" s="125">
        <v>2096.6</v>
      </c>
      <c r="E48" s="125">
        <v>2096.6</v>
      </c>
      <c r="F48" s="115"/>
      <c r="G48" s="115"/>
      <c r="H48" s="115">
        <v>2072.6999999999998</v>
      </c>
      <c r="I48" s="115">
        <v>2072.6999999999998</v>
      </c>
      <c r="J48" s="115">
        <v>23.900000000000002</v>
      </c>
      <c r="K48" s="115">
        <v>23.9</v>
      </c>
      <c r="L48" s="115"/>
      <c r="M48" s="115"/>
      <c r="N48" s="128"/>
      <c r="O48" s="126">
        <f t="shared" si="2"/>
        <v>1</v>
      </c>
      <c r="P48" s="142"/>
      <c r="Q48" s="143"/>
      <c r="R48" s="143"/>
      <c r="S48" s="104"/>
    </row>
    <row r="49" spans="1:19" ht="25.5" x14ac:dyDescent="0.25">
      <c r="A49" s="104"/>
      <c r="B49" s="141" t="s">
        <v>32</v>
      </c>
      <c r="C49" s="104"/>
      <c r="D49" s="125"/>
      <c r="E49" s="125"/>
      <c r="F49" s="115"/>
      <c r="G49" s="115"/>
      <c r="H49" s="115"/>
      <c r="I49" s="115"/>
      <c r="J49" s="115"/>
      <c r="K49" s="115"/>
      <c r="L49" s="115"/>
      <c r="M49" s="115"/>
      <c r="N49" s="128"/>
      <c r="O49" s="126"/>
      <c r="P49" s="142"/>
      <c r="Q49" s="143"/>
      <c r="R49" s="143"/>
      <c r="S49" s="104"/>
    </row>
    <row r="50" spans="1:19" ht="51" x14ac:dyDescent="0.25">
      <c r="A50" s="104"/>
      <c r="B50" s="124" t="s">
        <v>33</v>
      </c>
      <c r="C50" s="104"/>
      <c r="D50" s="125">
        <v>113247.09999999999</v>
      </c>
      <c r="E50" s="125">
        <v>110986.9</v>
      </c>
      <c r="F50" s="115">
        <v>65206.6</v>
      </c>
      <c r="G50" s="115">
        <v>65206.6</v>
      </c>
      <c r="H50" s="144">
        <v>38043.699999999997</v>
      </c>
      <c r="I50" s="144">
        <v>35806.300000000003</v>
      </c>
      <c r="J50" s="115">
        <v>9996.8000000000011</v>
      </c>
      <c r="K50" s="115">
        <v>9974.0000000000018</v>
      </c>
      <c r="L50" s="115"/>
      <c r="M50" s="115"/>
      <c r="N50" s="128"/>
      <c r="O50" s="126">
        <f t="shared" si="2"/>
        <v>0.98004187303692547</v>
      </c>
      <c r="P50" s="124"/>
      <c r="Q50" s="104"/>
      <c r="R50" s="104"/>
      <c r="S50" s="104"/>
    </row>
    <row r="51" spans="1:19" ht="51" x14ac:dyDescent="0.25">
      <c r="A51" s="104"/>
      <c r="B51" s="124" t="s">
        <v>130</v>
      </c>
      <c r="C51" s="104"/>
      <c r="D51" s="125">
        <v>19421.2</v>
      </c>
      <c r="E51" s="125">
        <v>19421.2</v>
      </c>
      <c r="F51" s="115"/>
      <c r="G51" s="115"/>
      <c r="H51" s="145">
        <v>9710.6</v>
      </c>
      <c r="I51" s="145">
        <v>9710.6</v>
      </c>
      <c r="J51" s="115">
        <v>9710.6</v>
      </c>
      <c r="K51" s="115">
        <v>9710.6</v>
      </c>
      <c r="L51" s="115"/>
      <c r="M51" s="115"/>
      <c r="N51" s="128"/>
      <c r="O51" s="126">
        <f t="shared" si="2"/>
        <v>1</v>
      </c>
      <c r="P51" s="124"/>
      <c r="Q51" s="104"/>
      <c r="R51" s="104"/>
      <c r="S51" s="146"/>
    </row>
    <row r="52" spans="1:19" ht="76.5" x14ac:dyDescent="0.25">
      <c r="A52" s="104"/>
      <c r="B52" s="124" t="s">
        <v>34</v>
      </c>
      <c r="C52" s="104"/>
      <c r="D52" s="125">
        <v>76829.899999999994</v>
      </c>
      <c r="E52" s="125">
        <v>76829.899999999994</v>
      </c>
      <c r="F52" s="115">
        <v>65206.6</v>
      </c>
      <c r="G52" s="115">
        <v>65206.6</v>
      </c>
      <c r="H52" s="115">
        <v>11507.1</v>
      </c>
      <c r="I52" s="115">
        <v>11507.1</v>
      </c>
      <c r="J52" s="115">
        <v>116.2</v>
      </c>
      <c r="K52" s="115">
        <v>116.2</v>
      </c>
      <c r="L52" s="115"/>
      <c r="M52" s="115"/>
      <c r="N52" s="128"/>
      <c r="O52" s="126">
        <f t="shared" si="2"/>
        <v>1</v>
      </c>
      <c r="P52" s="124"/>
      <c r="Q52" s="104"/>
      <c r="R52" s="104"/>
      <c r="S52" s="146"/>
    </row>
    <row r="53" spans="1:19" ht="76.5" x14ac:dyDescent="0.25">
      <c r="A53" s="104"/>
      <c r="B53" s="124" t="s">
        <v>109</v>
      </c>
      <c r="C53" s="104"/>
      <c r="D53" s="125">
        <v>16996</v>
      </c>
      <c r="E53" s="125">
        <v>14735.800000000001</v>
      </c>
      <c r="F53" s="115"/>
      <c r="G53" s="115"/>
      <c r="H53" s="115">
        <v>16826</v>
      </c>
      <c r="I53" s="115">
        <v>14588.6</v>
      </c>
      <c r="J53" s="115">
        <v>170</v>
      </c>
      <c r="K53" s="115">
        <v>147.19999999999999</v>
      </c>
      <c r="L53" s="115"/>
      <c r="M53" s="115"/>
      <c r="N53" s="128"/>
      <c r="O53" s="126">
        <f t="shared" si="2"/>
        <v>0.86701576841609795</v>
      </c>
      <c r="P53" s="124"/>
      <c r="Q53" s="104"/>
      <c r="R53" s="104"/>
      <c r="S53" s="146"/>
    </row>
    <row r="54" spans="1:19" ht="63.75" x14ac:dyDescent="0.25">
      <c r="A54" s="104"/>
      <c r="B54" s="124" t="s">
        <v>35</v>
      </c>
      <c r="C54" s="104"/>
      <c r="D54" s="125"/>
      <c r="E54" s="125"/>
      <c r="F54" s="115"/>
      <c r="G54" s="115"/>
      <c r="H54" s="115"/>
      <c r="I54" s="115"/>
      <c r="J54" s="115"/>
      <c r="K54" s="115"/>
      <c r="L54" s="115"/>
      <c r="M54" s="115"/>
      <c r="N54" s="128"/>
      <c r="O54" s="126"/>
      <c r="P54" s="110"/>
      <c r="Q54" s="104"/>
      <c r="R54" s="104"/>
      <c r="S54" s="146"/>
    </row>
    <row r="55" spans="1:19" ht="63.75" x14ac:dyDescent="0.25">
      <c r="A55" s="104"/>
      <c r="B55" s="124" t="s">
        <v>228</v>
      </c>
      <c r="C55" s="104"/>
      <c r="D55" s="125">
        <v>29416</v>
      </c>
      <c r="E55" s="125">
        <v>29416</v>
      </c>
      <c r="F55" s="115"/>
      <c r="G55" s="115"/>
      <c r="H55" s="115">
        <v>780.3</v>
      </c>
      <c r="I55" s="115">
        <v>780.3</v>
      </c>
      <c r="J55" s="115">
        <v>28635.7</v>
      </c>
      <c r="K55" s="115">
        <v>28635.7</v>
      </c>
      <c r="L55" s="115"/>
      <c r="M55" s="115"/>
      <c r="N55" s="128"/>
      <c r="O55" s="126">
        <f t="shared" si="2"/>
        <v>1</v>
      </c>
      <c r="P55" s="110" t="s">
        <v>247</v>
      </c>
      <c r="Q55" s="116">
        <v>99.9</v>
      </c>
      <c r="R55" s="116">
        <v>99.9</v>
      </c>
      <c r="S55" s="116">
        <v>100</v>
      </c>
    </row>
    <row r="56" spans="1:19" ht="165.75" x14ac:dyDescent="0.25">
      <c r="A56" s="104"/>
      <c r="B56" s="147" t="s">
        <v>104</v>
      </c>
      <c r="C56" s="104"/>
      <c r="D56" s="125">
        <v>29093.8</v>
      </c>
      <c r="E56" s="125">
        <v>29093.8</v>
      </c>
      <c r="F56" s="115"/>
      <c r="G56" s="115"/>
      <c r="H56" s="115">
        <v>780.3</v>
      </c>
      <c r="I56" s="115">
        <v>780.3</v>
      </c>
      <c r="J56" s="115">
        <v>28313.5</v>
      </c>
      <c r="K56" s="115">
        <v>28313.5</v>
      </c>
      <c r="L56" s="115"/>
      <c r="M56" s="115"/>
      <c r="N56" s="128"/>
      <c r="O56" s="126">
        <f t="shared" si="2"/>
        <v>1</v>
      </c>
      <c r="P56" s="110" t="s">
        <v>248</v>
      </c>
      <c r="Q56" s="116">
        <v>100</v>
      </c>
      <c r="R56" s="116">
        <v>100</v>
      </c>
      <c r="S56" s="116">
        <v>100</v>
      </c>
    </row>
    <row r="57" spans="1:19" ht="102" x14ac:dyDescent="0.25">
      <c r="A57" s="104"/>
      <c r="B57" s="124" t="s">
        <v>131</v>
      </c>
      <c r="C57" s="104"/>
      <c r="D57" s="125"/>
      <c r="E57" s="125"/>
      <c r="F57" s="115"/>
      <c r="G57" s="115"/>
      <c r="H57" s="115"/>
      <c r="I57" s="115"/>
      <c r="J57" s="115"/>
      <c r="K57" s="115"/>
      <c r="L57" s="115"/>
      <c r="M57" s="115"/>
      <c r="N57" s="128"/>
      <c r="O57" s="126"/>
      <c r="P57" s="110" t="s">
        <v>249</v>
      </c>
      <c r="Q57" s="116">
        <v>7</v>
      </c>
      <c r="R57" s="116">
        <v>0.6</v>
      </c>
      <c r="S57" s="108">
        <f>R57/Q57*100</f>
        <v>8.5714285714285712</v>
      </c>
    </row>
    <row r="58" spans="1:19" ht="153" x14ac:dyDescent="0.25">
      <c r="A58" s="104"/>
      <c r="B58" s="124" t="s">
        <v>132</v>
      </c>
      <c r="C58" s="104"/>
      <c r="D58" s="125"/>
      <c r="E58" s="125"/>
      <c r="F58" s="115"/>
      <c r="G58" s="115"/>
      <c r="H58" s="115"/>
      <c r="I58" s="115"/>
      <c r="J58" s="115"/>
      <c r="K58" s="115"/>
      <c r="L58" s="115"/>
      <c r="M58" s="115"/>
      <c r="N58" s="128"/>
      <c r="O58" s="126"/>
      <c r="P58" s="110" t="s">
        <v>250</v>
      </c>
      <c r="Q58" s="116">
        <v>100</v>
      </c>
      <c r="R58" s="116">
        <v>100</v>
      </c>
      <c r="S58" s="116">
        <v>100</v>
      </c>
    </row>
    <row r="59" spans="1:19" ht="63.75" x14ac:dyDescent="0.25">
      <c r="A59" s="104"/>
      <c r="B59" s="124" t="s">
        <v>133</v>
      </c>
      <c r="C59" s="104"/>
      <c r="D59" s="125"/>
      <c r="E59" s="125"/>
      <c r="F59" s="115"/>
      <c r="G59" s="115"/>
      <c r="H59" s="115"/>
      <c r="I59" s="115"/>
      <c r="J59" s="115"/>
      <c r="K59" s="115"/>
      <c r="L59" s="115"/>
      <c r="M59" s="115"/>
      <c r="N59" s="128"/>
      <c r="O59" s="126"/>
      <c r="P59" s="142"/>
      <c r="Q59" s="143"/>
      <c r="R59" s="143"/>
      <c r="S59" s="104"/>
    </row>
    <row r="60" spans="1:19" ht="38.25" x14ac:dyDescent="0.25">
      <c r="A60" s="122"/>
      <c r="B60" s="147" t="s">
        <v>134</v>
      </c>
      <c r="C60" s="130"/>
      <c r="D60" s="131"/>
      <c r="E60" s="131"/>
      <c r="F60" s="132"/>
      <c r="G60" s="132"/>
      <c r="H60" s="132"/>
      <c r="I60" s="132"/>
      <c r="J60" s="132"/>
      <c r="K60" s="132"/>
      <c r="L60" s="132"/>
      <c r="M60" s="132"/>
      <c r="N60" s="133"/>
      <c r="O60" s="126"/>
      <c r="P60" s="124"/>
      <c r="Q60" s="104"/>
      <c r="R60" s="104"/>
      <c r="S60" s="146"/>
    </row>
    <row r="61" spans="1:19" ht="51" x14ac:dyDescent="0.25">
      <c r="A61" s="104"/>
      <c r="B61" s="124" t="s">
        <v>135</v>
      </c>
      <c r="C61" s="104"/>
      <c r="D61" s="125">
        <v>322.2</v>
      </c>
      <c r="E61" s="125">
        <v>322.2</v>
      </c>
      <c r="F61" s="115"/>
      <c r="G61" s="115"/>
      <c r="H61" s="115"/>
      <c r="I61" s="115"/>
      <c r="J61" s="115">
        <v>322.2</v>
      </c>
      <c r="K61" s="115">
        <v>322.2</v>
      </c>
      <c r="L61" s="115"/>
      <c r="M61" s="115"/>
      <c r="N61" s="128"/>
      <c r="O61" s="126">
        <f t="shared" si="2"/>
        <v>1</v>
      </c>
      <c r="P61" s="142"/>
      <c r="Q61" s="143"/>
      <c r="R61" s="143"/>
      <c r="S61" s="104"/>
    </row>
    <row r="62" spans="1:19" ht="51" x14ac:dyDescent="0.25">
      <c r="A62" s="104"/>
      <c r="B62" s="124" t="s">
        <v>229</v>
      </c>
      <c r="C62" s="104"/>
      <c r="D62" s="125">
        <v>9682.2000000000007</v>
      </c>
      <c r="E62" s="125">
        <v>9682.2000000000007</v>
      </c>
      <c r="F62" s="115"/>
      <c r="G62" s="115"/>
      <c r="H62" s="115">
        <v>4674.5</v>
      </c>
      <c r="I62" s="115">
        <v>4674.5</v>
      </c>
      <c r="J62" s="115">
        <v>5007.7</v>
      </c>
      <c r="K62" s="115">
        <v>5007.7</v>
      </c>
      <c r="L62" s="115"/>
      <c r="M62" s="115"/>
      <c r="N62" s="128"/>
      <c r="O62" s="126">
        <f t="shared" si="2"/>
        <v>1</v>
      </c>
      <c r="P62" s="127" t="s">
        <v>251</v>
      </c>
      <c r="Q62" s="104">
        <v>97.8</v>
      </c>
      <c r="R62" s="104">
        <v>97.8</v>
      </c>
      <c r="S62" s="104">
        <v>100</v>
      </c>
    </row>
    <row r="63" spans="1:19" ht="25.5" x14ac:dyDescent="0.25">
      <c r="A63" s="104"/>
      <c r="B63" s="124" t="s">
        <v>36</v>
      </c>
      <c r="C63" s="104"/>
      <c r="D63" s="125">
        <v>9682.2000000000007</v>
      </c>
      <c r="E63" s="125">
        <v>9682.2000000000007</v>
      </c>
      <c r="F63" s="115"/>
      <c r="G63" s="115"/>
      <c r="H63" s="115">
        <v>4674.5</v>
      </c>
      <c r="I63" s="115">
        <v>4674.5</v>
      </c>
      <c r="J63" s="115">
        <v>5007.7</v>
      </c>
      <c r="K63" s="115">
        <v>5007.7</v>
      </c>
      <c r="L63" s="115"/>
      <c r="M63" s="115"/>
      <c r="N63" s="128"/>
      <c r="O63" s="126">
        <f t="shared" si="2"/>
        <v>1</v>
      </c>
      <c r="P63" s="124"/>
      <c r="Q63" s="104"/>
      <c r="R63" s="104"/>
      <c r="S63" s="146"/>
    </row>
    <row r="64" spans="1:19" ht="38.25" x14ac:dyDescent="0.25">
      <c r="A64" s="104"/>
      <c r="B64" s="124" t="s">
        <v>37</v>
      </c>
      <c r="C64" s="104"/>
      <c r="D64" s="125"/>
      <c r="E64" s="125"/>
      <c r="F64" s="115"/>
      <c r="G64" s="115"/>
      <c r="H64" s="115"/>
      <c r="I64" s="115"/>
      <c r="J64" s="115"/>
      <c r="K64" s="115"/>
      <c r="L64" s="115"/>
      <c r="M64" s="115"/>
      <c r="N64" s="128"/>
      <c r="O64" s="126"/>
      <c r="P64" s="124"/>
      <c r="Q64" s="104"/>
      <c r="R64" s="104"/>
      <c r="S64" s="146"/>
    </row>
    <row r="65" spans="1:19" ht="38.25" x14ac:dyDescent="0.25">
      <c r="A65" s="104"/>
      <c r="B65" s="124" t="s">
        <v>38</v>
      </c>
      <c r="C65" s="104"/>
      <c r="D65" s="125"/>
      <c r="E65" s="125"/>
      <c r="F65" s="115"/>
      <c r="G65" s="115"/>
      <c r="H65" s="115"/>
      <c r="I65" s="115"/>
      <c r="J65" s="115"/>
      <c r="K65" s="115"/>
      <c r="L65" s="115"/>
      <c r="M65" s="115"/>
      <c r="N65" s="128"/>
      <c r="O65" s="126"/>
      <c r="P65" s="124"/>
      <c r="Q65" s="104"/>
      <c r="R65" s="104"/>
      <c r="S65" s="146"/>
    </row>
    <row r="66" spans="1:19" ht="37.5" customHeight="1" x14ac:dyDescent="0.25">
      <c r="A66" s="104"/>
      <c r="B66" s="124" t="s">
        <v>230</v>
      </c>
      <c r="C66" s="104"/>
      <c r="D66" s="125">
        <v>53433.2</v>
      </c>
      <c r="E66" s="125">
        <v>53433.2</v>
      </c>
      <c r="F66" s="115">
        <v>31978.1</v>
      </c>
      <c r="G66" s="115">
        <v>31978.1</v>
      </c>
      <c r="H66" s="115">
        <v>14698.4</v>
      </c>
      <c r="I66" s="115">
        <v>14698.4</v>
      </c>
      <c r="J66" s="115">
        <v>6756.7</v>
      </c>
      <c r="K66" s="115">
        <v>6756.7</v>
      </c>
      <c r="L66" s="115"/>
      <c r="M66" s="115"/>
      <c r="N66" s="128"/>
      <c r="O66" s="126">
        <f t="shared" si="2"/>
        <v>1</v>
      </c>
      <c r="P66" s="110" t="s">
        <v>252</v>
      </c>
      <c r="Q66" s="104">
        <v>17</v>
      </c>
      <c r="R66" s="104">
        <v>17</v>
      </c>
      <c r="S66" s="104">
        <v>100</v>
      </c>
    </row>
    <row r="67" spans="1:19" ht="140.25" x14ac:dyDescent="0.25">
      <c r="A67" s="104"/>
      <c r="B67" s="124" t="s">
        <v>136</v>
      </c>
      <c r="C67" s="104"/>
      <c r="D67" s="125"/>
      <c r="E67" s="125"/>
      <c r="F67" s="115"/>
      <c r="G67" s="115"/>
      <c r="H67" s="115"/>
      <c r="I67" s="115"/>
      <c r="J67" s="115"/>
      <c r="K67" s="115"/>
      <c r="L67" s="115"/>
      <c r="M67" s="115"/>
      <c r="N67" s="128"/>
      <c r="O67" s="126"/>
      <c r="P67" s="110" t="s">
        <v>253</v>
      </c>
      <c r="Q67" s="104">
        <v>17</v>
      </c>
      <c r="R67" s="104">
        <v>17</v>
      </c>
      <c r="S67" s="148">
        <v>100</v>
      </c>
    </row>
    <row r="68" spans="1:19" ht="63.75" x14ac:dyDescent="0.25">
      <c r="A68" s="104"/>
      <c r="B68" s="124" t="s">
        <v>137</v>
      </c>
      <c r="C68" s="104"/>
      <c r="D68" s="125">
        <v>2222.5</v>
      </c>
      <c r="E68" s="125">
        <v>2222.5</v>
      </c>
      <c r="F68" s="115"/>
      <c r="G68" s="115"/>
      <c r="H68" s="115"/>
      <c r="I68" s="115"/>
      <c r="J68" s="115">
        <v>2222.5</v>
      </c>
      <c r="K68" s="115">
        <v>2222.5</v>
      </c>
      <c r="L68" s="115"/>
      <c r="M68" s="115"/>
      <c r="N68" s="128"/>
      <c r="O68" s="126">
        <f t="shared" si="2"/>
        <v>1</v>
      </c>
      <c r="P68" s="110" t="s">
        <v>254</v>
      </c>
      <c r="Q68" s="104">
        <v>17</v>
      </c>
      <c r="R68" s="104">
        <v>17</v>
      </c>
      <c r="S68" s="148">
        <v>100</v>
      </c>
    </row>
    <row r="69" spans="1:19" ht="76.5" customHeight="1" x14ac:dyDescent="0.25">
      <c r="A69" s="149"/>
      <c r="B69" s="147" t="s">
        <v>138</v>
      </c>
      <c r="C69" s="130"/>
      <c r="D69" s="131">
        <v>177.5</v>
      </c>
      <c r="E69" s="131">
        <v>177.5</v>
      </c>
      <c r="F69" s="132"/>
      <c r="G69" s="132"/>
      <c r="H69" s="132"/>
      <c r="I69" s="132"/>
      <c r="J69" s="132">
        <v>177.5</v>
      </c>
      <c r="K69" s="132">
        <v>177.5</v>
      </c>
      <c r="L69" s="132"/>
      <c r="M69" s="132"/>
      <c r="N69" s="133"/>
      <c r="O69" s="137">
        <f t="shared" si="2"/>
        <v>1</v>
      </c>
      <c r="P69" s="110" t="s">
        <v>255</v>
      </c>
      <c r="Q69" s="104">
        <v>17</v>
      </c>
      <c r="R69" s="104">
        <v>17</v>
      </c>
      <c r="S69" s="148">
        <v>100</v>
      </c>
    </row>
    <row r="70" spans="1:19" ht="38.25" x14ac:dyDescent="0.25">
      <c r="A70" s="98"/>
      <c r="B70" s="124" t="s">
        <v>139</v>
      </c>
      <c r="C70" s="150"/>
      <c r="D70" s="151"/>
      <c r="E70" s="151"/>
      <c r="F70" s="152"/>
      <c r="G70" s="152"/>
      <c r="H70" s="152"/>
      <c r="I70" s="152"/>
      <c r="J70" s="152"/>
      <c r="K70" s="152"/>
      <c r="L70" s="152"/>
      <c r="M70" s="153"/>
      <c r="N70" s="154"/>
      <c r="O70" s="126"/>
      <c r="P70" s="155"/>
      <c r="Q70" s="104"/>
      <c r="R70" s="104"/>
      <c r="S70" s="146"/>
    </row>
    <row r="71" spans="1:19" ht="76.5" x14ac:dyDescent="0.25">
      <c r="A71" s="98"/>
      <c r="B71" s="124" t="s">
        <v>140</v>
      </c>
      <c r="C71" s="150"/>
      <c r="D71" s="151"/>
      <c r="E71" s="151"/>
      <c r="F71" s="152"/>
      <c r="G71" s="152"/>
      <c r="H71" s="152"/>
      <c r="I71" s="152"/>
      <c r="J71" s="152"/>
      <c r="K71" s="152"/>
      <c r="L71" s="152"/>
      <c r="M71" s="153"/>
      <c r="N71" s="154"/>
      <c r="O71" s="126"/>
      <c r="P71" s="155"/>
      <c r="Q71" s="104"/>
      <c r="R71" s="104"/>
      <c r="S71" s="146"/>
    </row>
    <row r="72" spans="1:19" ht="63.75" x14ac:dyDescent="0.25">
      <c r="A72" s="98"/>
      <c r="B72" s="124" t="s">
        <v>141</v>
      </c>
      <c r="C72" s="150"/>
      <c r="D72" s="125">
        <v>51033.2</v>
      </c>
      <c r="E72" s="125">
        <v>51033.2</v>
      </c>
      <c r="F72" s="115">
        <v>31978.1</v>
      </c>
      <c r="G72" s="115">
        <v>31978.1</v>
      </c>
      <c r="H72" s="115">
        <v>14698.4</v>
      </c>
      <c r="I72" s="115">
        <v>14698.4</v>
      </c>
      <c r="J72" s="115">
        <v>4356.7</v>
      </c>
      <c r="K72" s="115">
        <v>4356.7</v>
      </c>
      <c r="L72" s="152"/>
      <c r="M72" s="153"/>
      <c r="N72" s="154"/>
      <c r="O72" s="126"/>
      <c r="P72" s="155"/>
      <c r="Q72" s="104"/>
      <c r="R72" s="104"/>
      <c r="S72" s="146"/>
    </row>
    <row r="73" spans="1:19" ht="75" customHeight="1" x14ac:dyDescent="0.25">
      <c r="A73" s="104"/>
      <c r="B73" s="124" t="s">
        <v>231</v>
      </c>
      <c r="C73" s="104"/>
      <c r="D73" s="125"/>
      <c r="E73" s="125"/>
      <c r="F73" s="115"/>
      <c r="G73" s="115"/>
      <c r="H73" s="115"/>
      <c r="I73" s="115"/>
      <c r="J73" s="115"/>
      <c r="K73" s="115"/>
      <c r="L73" s="115"/>
      <c r="M73" s="115"/>
      <c r="N73" s="128"/>
      <c r="O73" s="126"/>
      <c r="P73" s="110" t="s">
        <v>257</v>
      </c>
      <c r="Q73" s="104">
        <v>7</v>
      </c>
      <c r="R73" s="104">
        <v>7</v>
      </c>
      <c r="S73" s="104">
        <v>100</v>
      </c>
    </row>
    <row r="74" spans="1:19" ht="89.25" x14ac:dyDescent="0.25">
      <c r="A74" s="104"/>
      <c r="B74" s="124" t="s">
        <v>142</v>
      </c>
      <c r="C74" s="104"/>
      <c r="D74" s="125"/>
      <c r="E74" s="125"/>
      <c r="F74" s="115"/>
      <c r="G74" s="115"/>
      <c r="H74" s="115"/>
      <c r="I74" s="115"/>
      <c r="J74" s="115"/>
      <c r="K74" s="115"/>
      <c r="L74" s="115"/>
      <c r="M74" s="115"/>
      <c r="N74" s="128"/>
      <c r="O74" s="126"/>
      <c r="P74" s="110" t="s">
        <v>256</v>
      </c>
      <c r="Q74" s="104">
        <v>10</v>
      </c>
      <c r="R74" s="104">
        <v>10</v>
      </c>
      <c r="S74" s="148">
        <v>100</v>
      </c>
    </row>
    <row r="75" spans="1:19" ht="76.5" x14ac:dyDescent="0.25">
      <c r="A75" s="104"/>
      <c r="B75" s="124" t="s">
        <v>143</v>
      </c>
      <c r="C75" s="104"/>
      <c r="D75" s="125"/>
      <c r="E75" s="125"/>
      <c r="F75" s="115"/>
      <c r="G75" s="115"/>
      <c r="H75" s="115"/>
      <c r="I75" s="115"/>
      <c r="J75" s="115"/>
      <c r="K75" s="115"/>
      <c r="L75" s="115"/>
      <c r="M75" s="115"/>
      <c r="N75" s="128"/>
      <c r="O75" s="126"/>
      <c r="P75" s="124"/>
      <c r="Q75" s="104"/>
      <c r="R75" s="104"/>
      <c r="S75" s="146"/>
    </row>
    <row r="76" spans="1:19" ht="76.5" x14ac:dyDescent="0.25">
      <c r="A76" s="104"/>
      <c r="B76" s="124" t="s">
        <v>144</v>
      </c>
      <c r="C76" s="104"/>
      <c r="D76" s="125"/>
      <c r="E76" s="125"/>
      <c r="F76" s="115"/>
      <c r="G76" s="115"/>
      <c r="H76" s="115"/>
      <c r="I76" s="115"/>
      <c r="J76" s="115"/>
      <c r="K76" s="115"/>
      <c r="L76" s="115"/>
      <c r="M76" s="115"/>
      <c r="N76" s="128"/>
      <c r="O76" s="126"/>
      <c r="P76" s="124"/>
      <c r="Q76" s="104"/>
      <c r="R76" s="104"/>
      <c r="S76" s="146"/>
    </row>
    <row r="77" spans="1:19" ht="63" customHeight="1" x14ac:dyDescent="0.25">
      <c r="A77" s="104"/>
      <c r="B77" s="124" t="s">
        <v>232</v>
      </c>
      <c r="C77" s="104"/>
      <c r="D77" s="125">
        <v>50563.8</v>
      </c>
      <c r="E77" s="125">
        <v>50563.8</v>
      </c>
      <c r="F77" s="115"/>
      <c r="G77" s="115"/>
      <c r="H77" s="115"/>
      <c r="I77" s="115"/>
      <c r="J77" s="115">
        <v>50563.8</v>
      </c>
      <c r="K77" s="115">
        <v>50563.8</v>
      </c>
      <c r="L77" s="115"/>
      <c r="M77" s="115"/>
      <c r="N77" s="128"/>
      <c r="O77" s="126">
        <f t="shared" si="2"/>
        <v>1</v>
      </c>
      <c r="P77" s="124" t="s">
        <v>258</v>
      </c>
      <c r="Q77" s="104">
        <v>100</v>
      </c>
      <c r="R77" s="104">
        <v>100</v>
      </c>
      <c r="S77" s="104">
        <v>100</v>
      </c>
    </row>
    <row r="78" spans="1:19" ht="25.5" x14ac:dyDescent="0.25">
      <c r="A78" s="104"/>
      <c r="B78" s="124" t="s">
        <v>145</v>
      </c>
      <c r="C78" s="104"/>
      <c r="D78" s="125">
        <v>8363.7000000000007</v>
      </c>
      <c r="E78" s="125">
        <v>8363.7000000000007</v>
      </c>
      <c r="F78" s="115"/>
      <c r="G78" s="115"/>
      <c r="H78" s="115"/>
      <c r="I78" s="115"/>
      <c r="J78" s="115">
        <v>8363.7000000000007</v>
      </c>
      <c r="K78" s="115">
        <v>8363.7000000000007</v>
      </c>
      <c r="L78" s="115"/>
      <c r="M78" s="115"/>
      <c r="N78" s="128"/>
      <c r="O78" s="126">
        <f t="shared" si="2"/>
        <v>1</v>
      </c>
      <c r="P78" s="124"/>
      <c r="Q78" s="128"/>
      <c r="R78" s="128"/>
      <c r="S78" s="128"/>
    </row>
    <row r="79" spans="1:19" ht="63.75" x14ac:dyDescent="0.25">
      <c r="A79" s="104"/>
      <c r="B79" s="124" t="s">
        <v>146</v>
      </c>
      <c r="C79" s="104"/>
      <c r="D79" s="125">
        <v>42200.1</v>
      </c>
      <c r="E79" s="125">
        <v>42200.1</v>
      </c>
      <c r="F79" s="115"/>
      <c r="G79" s="115"/>
      <c r="H79" s="115"/>
      <c r="I79" s="115"/>
      <c r="J79" s="115">
        <v>42200.1</v>
      </c>
      <c r="K79" s="115">
        <v>42200.1</v>
      </c>
      <c r="L79" s="115"/>
      <c r="M79" s="115"/>
      <c r="N79" s="128"/>
      <c r="O79" s="126">
        <f t="shared" si="2"/>
        <v>1</v>
      </c>
      <c r="P79" s="124"/>
      <c r="Q79" s="143"/>
      <c r="R79" s="143"/>
      <c r="S79" s="104"/>
    </row>
    <row r="80" spans="1:19" ht="76.5" x14ac:dyDescent="0.25">
      <c r="A80" s="21">
        <v>3</v>
      </c>
      <c r="B80" s="21" t="s">
        <v>122</v>
      </c>
      <c r="C80" s="21" t="s">
        <v>120</v>
      </c>
      <c r="D80" s="23">
        <v>4933</v>
      </c>
      <c r="E80" s="23">
        <v>4933</v>
      </c>
      <c r="F80" s="23"/>
      <c r="G80" s="23"/>
      <c r="H80" s="23">
        <v>4164.8</v>
      </c>
      <c r="I80" s="23">
        <v>4164.8</v>
      </c>
      <c r="J80" s="23">
        <v>768.2</v>
      </c>
      <c r="K80" s="23">
        <v>768.2</v>
      </c>
      <c r="L80" s="23"/>
      <c r="M80" s="23"/>
      <c r="N80" s="24"/>
      <c r="O80" s="28">
        <f t="shared" si="2"/>
        <v>1</v>
      </c>
      <c r="P80" s="25"/>
      <c r="Q80" s="25"/>
      <c r="R80" s="25"/>
      <c r="S80" s="26"/>
    </row>
    <row r="81" spans="1:20" ht="114.75" x14ac:dyDescent="0.25">
      <c r="A81" s="124"/>
      <c r="B81" s="124" t="s">
        <v>40</v>
      </c>
      <c r="C81" s="124"/>
      <c r="D81" s="156">
        <v>658.2</v>
      </c>
      <c r="E81" s="156">
        <v>658.2</v>
      </c>
      <c r="F81" s="156"/>
      <c r="G81" s="156"/>
      <c r="H81" s="156"/>
      <c r="I81" s="156"/>
      <c r="J81" s="156">
        <v>658.2</v>
      </c>
      <c r="K81" s="156">
        <v>658.2</v>
      </c>
      <c r="L81" s="156"/>
      <c r="M81" s="156"/>
      <c r="N81" s="157"/>
      <c r="O81" s="126">
        <f t="shared" si="2"/>
        <v>1</v>
      </c>
      <c r="P81" s="127" t="s">
        <v>41</v>
      </c>
      <c r="Q81" s="124">
        <v>1</v>
      </c>
      <c r="R81" s="124">
        <v>1</v>
      </c>
      <c r="S81" s="156">
        <v>100</v>
      </c>
    </row>
    <row r="82" spans="1:20" ht="114.75" x14ac:dyDescent="0.25">
      <c r="A82" s="124"/>
      <c r="B82" s="124" t="s">
        <v>42</v>
      </c>
      <c r="C82" s="124"/>
      <c r="D82" s="156">
        <v>4259.8</v>
      </c>
      <c r="E82" s="156">
        <v>4259.8</v>
      </c>
      <c r="F82" s="156"/>
      <c r="G82" s="156"/>
      <c r="H82" s="156">
        <v>4149.8</v>
      </c>
      <c r="I82" s="156">
        <v>4149.8</v>
      </c>
      <c r="J82" s="156">
        <v>110</v>
      </c>
      <c r="K82" s="156">
        <v>110</v>
      </c>
      <c r="L82" s="156"/>
      <c r="M82" s="156"/>
      <c r="N82" s="157"/>
      <c r="O82" s="126">
        <f t="shared" ref="O82" si="3">E82/D82</f>
        <v>1</v>
      </c>
      <c r="P82" s="127" t="s">
        <v>43</v>
      </c>
      <c r="Q82" s="124">
        <v>2</v>
      </c>
      <c r="R82" s="124">
        <v>2</v>
      </c>
      <c r="S82" s="156">
        <v>100</v>
      </c>
    </row>
    <row r="83" spans="1:20" ht="63.75" x14ac:dyDescent="0.25">
      <c r="A83" s="124"/>
      <c r="B83" s="124" t="s">
        <v>44</v>
      </c>
      <c r="C83" s="124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24"/>
      <c r="O83" s="126"/>
      <c r="P83" s="127" t="s">
        <v>45</v>
      </c>
      <c r="Q83" s="124">
        <v>2</v>
      </c>
      <c r="R83" s="124">
        <v>2</v>
      </c>
      <c r="S83" s="156">
        <v>100</v>
      </c>
    </row>
    <row r="84" spans="1:20" ht="114.75" x14ac:dyDescent="0.25">
      <c r="A84" s="124"/>
      <c r="B84" s="124" t="s">
        <v>46</v>
      </c>
      <c r="C84" s="124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24"/>
      <c r="O84" s="126"/>
      <c r="P84" s="127" t="s">
        <v>47</v>
      </c>
      <c r="Q84" s="124">
        <v>4</v>
      </c>
      <c r="R84" s="124">
        <v>4</v>
      </c>
      <c r="S84" s="156">
        <v>100</v>
      </c>
    </row>
    <row r="85" spans="1:20" ht="76.5" x14ac:dyDescent="0.25">
      <c r="A85" s="124"/>
      <c r="B85" s="124" t="s">
        <v>48</v>
      </c>
      <c r="C85" s="124"/>
      <c r="D85" s="156">
        <v>15</v>
      </c>
      <c r="E85" s="156">
        <v>15</v>
      </c>
      <c r="F85" s="156"/>
      <c r="G85" s="156"/>
      <c r="H85" s="156">
        <v>15</v>
      </c>
      <c r="I85" s="156">
        <v>15</v>
      </c>
      <c r="J85" s="156"/>
      <c r="K85" s="156"/>
      <c r="L85" s="156"/>
      <c r="M85" s="156"/>
      <c r="N85" s="124"/>
      <c r="O85" s="126"/>
      <c r="P85" s="127" t="s">
        <v>49</v>
      </c>
      <c r="Q85" s="124">
        <v>4</v>
      </c>
      <c r="R85" s="124">
        <v>4</v>
      </c>
      <c r="S85" s="156">
        <v>100</v>
      </c>
    </row>
    <row r="86" spans="1:20" ht="114.75" x14ac:dyDescent="0.25">
      <c r="A86" s="124"/>
      <c r="B86" s="124" t="s">
        <v>50</v>
      </c>
      <c r="C86" s="124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7"/>
      <c r="O86" s="126"/>
      <c r="P86" s="127" t="s">
        <v>259</v>
      </c>
      <c r="Q86" s="124">
        <v>1</v>
      </c>
      <c r="R86" s="124">
        <v>1</v>
      </c>
      <c r="S86" s="156">
        <v>100</v>
      </c>
    </row>
    <row r="87" spans="1:20" ht="77.25" customHeight="1" x14ac:dyDescent="0.25">
      <c r="A87" s="17">
        <v>4</v>
      </c>
      <c r="B87" s="21" t="s">
        <v>51</v>
      </c>
      <c r="C87" s="17" t="s">
        <v>120</v>
      </c>
      <c r="D87" s="22">
        <v>110591.7</v>
      </c>
      <c r="E87" s="22">
        <v>110591.7</v>
      </c>
      <c r="F87" s="46">
        <f t="shared" ref="F87:G87" si="4">F88+F97</f>
        <v>1833.7</v>
      </c>
      <c r="G87" s="46">
        <f t="shared" si="4"/>
        <v>1833.7</v>
      </c>
      <c r="H87" s="46">
        <f t="shared" ref="H87:J87" si="5">H88+H97</f>
        <v>5345.3</v>
      </c>
      <c r="I87" s="46">
        <f t="shared" si="5"/>
        <v>5345.3</v>
      </c>
      <c r="J87" s="46">
        <f t="shared" si="5"/>
        <v>103412.70000000001</v>
      </c>
      <c r="K87" s="46">
        <f t="shared" ref="K87" si="6">K88+K97</f>
        <v>103412.70000000001</v>
      </c>
      <c r="L87" s="22"/>
      <c r="M87" s="22"/>
      <c r="N87" s="22"/>
      <c r="O87" s="22">
        <f>E87/D87*100</f>
        <v>100</v>
      </c>
      <c r="P87" s="23"/>
      <c r="Q87" s="17"/>
      <c r="R87" s="17"/>
      <c r="S87" s="22"/>
      <c r="T87" s="7"/>
    </row>
    <row r="88" spans="1:20" ht="41.25" customHeight="1" x14ac:dyDescent="0.25">
      <c r="A88" s="149"/>
      <c r="B88" s="158" t="s">
        <v>100</v>
      </c>
      <c r="C88" s="159"/>
      <c r="D88" s="159">
        <v>9197.1</v>
      </c>
      <c r="E88" s="159">
        <v>9197.1</v>
      </c>
      <c r="F88" s="160">
        <f t="shared" ref="F88" si="7">F91+F92+F93+F94+F95+F96</f>
        <v>1833.7</v>
      </c>
      <c r="G88" s="160">
        <f t="shared" ref="G88:H88" si="8">G91+G92+G93+G94+G95+G96</f>
        <v>1833.7</v>
      </c>
      <c r="H88" s="160">
        <f t="shared" si="8"/>
        <v>4790.3</v>
      </c>
      <c r="I88" s="160">
        <f t="shared" ref="I88:J88" si="9">I91+I92+I93+I94+I95+I96</f>
        <v>4790.3</v>
      </c>
      <c r="J88" s="160">
        <f t="shared" si="9"/>
        <v>2573.1</v>
      </c>
      <c r="K88" s="160">
        <f t="shared" ref="K88" si="10">K91+K92+K93+K94+K95+K96</f>
        <v>2573.1</v>
      </c>
      <c r="L88" s="159"/>
      <c r="M88" s="159"/>
      <c r="N88" s="161"/>
      <c r="O88" s="159">
        <f>E88/D88*100</f>
        <v>100</v>
      </c>
      <c r="P88" s="156" t="s">
        <v>178</v>
      </c>
      <c r="Q88" s="112">
        <v>67.2</v>
      </c>
      <c r="R88" s="112">
        <v>73.099999999999994</v>
      </c>
      <c r="S88" s="112">
        <f>R88/Q88*100</f>
        <v>108.77976190476188</v>
      </c>
    </row>
    <row r="89" spans="1:20" ht="114.75" customHeight="1" x14ac:dyDescent="0.25">
      <c r="A89" s="98"/>
      <c r="B89" s="162"/>
      <c r="C89" s="163"/>
      <c r="D89" s="163"/>
      <c r="E89" s="163"/>
      <c r="F89" s="164"/>
      <c r="G89" s="164"/>
      <c r="H89" s="164"/>
      <c r="I89" s="164"/>
      <c r="J89" s="164"/>
      <c r="K89" s="164"/>
      <c r="L89" s="163"/>
      <c r="M89" s="163"/>
      <c r="N89" s="165"/>
      <c r="O89" s="163"/>
      <c r="P89" s="156" t="s">
        <v>179</v>
      </c>
      <c r="Q89" s="112">
        <v>15</v>
      </c>
      <c r="R89" s="112">
        <v>12</v>
      </c>
      <c r="S89" s="112">
        <f t="shared" ref="S89:S90" si="11">R89/Q89*100</f>
        <v>80</v>
      </c>
    </row>
    <row r="90" spans="1:20" ht="38.25" x14ac:dyDescent="0.25">
      <c r="A90" s="123"/>
      <c r="B90" s="166"/>
      <c r="C90" s="167"/>
      <c r="D90" s="167"/>
      <c r="E90" s="167"/>
      <c r="F90" s="168"/>
      <c r="G90" s="168"/>
      <c r="H90" s="168"/>
      <c r="I90" s="168"/>
      <c r="J90" s="168"/>
      <c r="K90" s="168"/>
      <c r="L90" s="167"/>
      <c r="M90" s="167"/>
      <c r="N90" s="169"/>
      <c r="O90" s="167"/>
      <c r="P90" s="156" t="s">
        <v>180</v>
      </c>
      <c r="Q90" s="112">
        <v>600</v>
      </c>
      <c r="R90" s="112">
        <v>1027</v>
      </c>
      <c r="S90" s="112">
        <f t="shared" si="11"/>
        <v>171.16666666666666</v>
      </c>
    </row>
    <row r="91" spans="1:20" ht="39" x14ac:dyDescent="0.25">
      <c r="A91" s="104"/>
      <c r="B91" s="117" t="s">
        <v>171</v>
      </c>
      <c r="C91" s="112"/>
      <c r="D91" s="112">
        <v>523.70000000000005</v>
      </c>
      <c r="E91" s="112">
        <v>523.70000000000005</v>
      </c>
      <c r="F91" s="115"/>
      <c r="G91" s="115"/>
      <c r="H91" s="115"/>
      <c r="I91" s="115"/>
      <c r="J91" s="115">
        <v>523.70000000000005</v>
      </c>
      <c r="K91" s="115">
        <v>523.70000000000005</v>
      </c>
      <c r="L91" s="112"/>
      <c r="M91" s="112"/>
      <c r="N91" s="170"/>
      <c r="O91" s="112">
        <f>E91/D91*100</f>
        <v>100</v>
      </c>
      <c r="P91" s="156"/>
      <c r="Q91" s="112"/>
      <c r="R91" s="112"/>
      <c r="S91" s="112"/>
    </row>
    <row r="92" spans="1:20" ht="26.25" x14ac:dyDescent="0.25">
      <c r="A92" s="104"/>
      <c r="B92" s="117" t="s">
        <v>172</v>
      </c>
      <c r="C92" s="112"/>
      <c r="D92" s="112">
        <v>3335.8</v>
      </c>
      <c r="E92" s="112">
        <v>3335.8</v>
      </c>
      <c r="F92" s="115"/>
      <c r="G92" s="115"/>
      <c r="H92" s="115">
        <v>3282.4</v>
      </c>
      <c r="I92" s="115">
        <v>3282.4</v>
      </c>
      <c r="J92" s="115">
        <v>53.4</v>
      </c>
      <c r="K92" s="115">
        <v>53.4</v>
      </c>
      <c r="L92" s="112"/>
      <c r="M92" s="112"/>
      <c r="N92" s="170"/>
      <c r="O92" s="112">
        <f t="shared" ref="O92:O98" si="12">E92/D92*100</f>
        <v>100</v>
      </c>
      <c r="P92" s="156"/>
      <c r="Q92" s="112"/>
      <c r="R92" s="112"/>
      <c r="S92" s="112"/>
    </row>
    <row r="93" spans="1:20" ht="39" x14ac:dyDescent="0.25">
      <c r="A93" s="104"/>
      <c r="B93" s="117" t="s">
        <v>173</v>
      </c>
      <c r="C93" s="112"/>
      <c r="D93" s="112">
        <v>0</v>
      </c>
      <c r="E93" s="112">
        <v>0</v>
      </c>
      <c r="F93" s="115"/>
      <c r="G93" s="115"/>
      <c r="H93" s="115"/>
      <c r="I93" s="115"/>
      <c r="J93" s="115"/>
      <c r="K93" s="115"/>
      <c r="L93" s="112"/>
      <c r="M93" s="112"/>
      <c r="N93" s="170"/>
      <c r="O93" s="112" t="e">
        <f t="shared" si="12"/>
        <v>#DIV/0!</v>
      </c>
      <c r="P93" s="156"/>
      <c r="Q93" s="112"/>
      <c r="R93" s="112"/>
      <c r="S93" s="112"/>
    </row>
    <row r="94" spans="1:20" ht="77.25" x14ac:dyDescent="0.25">
      <c r="A94" s="104"/>
      <c r="B94" s="117" t="s">
        <v>174</v>
      </c>
      <c r="C94" s="112"/>
      <c r="D94" s="112">
        <v>0</v>
      </c>
      <c r="E94" s="112">
        <v>0</v>
      </c>
      <c r="F94" s="115"/>
      <c r="G94" s="115"/>
      <c r="H94" s="115"/>
      <c r="I94" s="115"/>
      <c r="J94" s="115"/>
      <c r="K94" s="115"/>
      <c r="L94" s="112"/>
      <c r="M94" s="112"/>
      <c r="N94" s="170"/>
      <c r="O94" s="112" t="e">
        <f t="shared" si="12"/>
        <v>#DIV/0!</v>
      </c>
      <c r="P94" s="156"/>
      <c r="Q94" s="112"/>
      <c r="R94" s="112"/>
      <c r="S94" s="112"/>
    </row>
    <row r="95" spans="1:20" ht="107.25" customHeight="1" x14ac:dyDescent="0.25">
      <c r="A95" s="104"/>
      <c r="B95" s="117" t="s">
        <v>175</v>
      </c>
      <c r="C95" s="112"/>
      <c r="D95" s="112">
        <v>3362.1</v>
      </c>
      <c r="E95" s="112">
        <v>3362.1</v>
      </c>
      <c r="F95" s="115">
        <v>1833.7</v>
      </c>
      <c r="G95" s="115">
        <v>1833.7</v>
      </c>
      <c r="H95" s="115">
        <v>1507.9</v>
      </c>
      <c r="I95" s="115">
        <v>1507.9</v>
      </c>
      <c r="J95" s="115">
        <v>20.5</v>
      </c>
      <c r="K95" s="115">
        <v>20.5</v>
      </c>
      <c r="L95" s="112"/>
      <c r="M95" s="112"/>
      <c r="N95" s="170"/>
      <c r="O95" s="112">
        <f t="shared" si="12"/>
        <v>100</v>
      </c>
      <c r="P95" s="156"/>
      <c r="Q95" s="112"/>
      <c r="R95" s="112"/>
      <c r="S95" s="112"/>
    </row>
    <row r="96" spans="1:20" ht="56.25" customHeight="1" x14ac:dyDescent="0.25">
      <c r="A96" s="104"/>
      <c r="B96" s="117" t="s">
        <v>176</v>
      </c>
      <c r="C96" s="112"/>
      <c r="D96" s="112">
        <v>1975.5</v>
      </c>
      <c r="E96" s="112">
        <v>1975.5</v>
      </c>
      <c r="F96" s="115"/>
      <c r="G96" s="115"/>
      <c r="H96" s="115"/>
      <c r="I96" s="115"/>
      <c r="J96" s="115">
        <v>1975.5</v>
      </c>
      <c r="K96" s="115">
        <v>1975.5</v>
      </c>
      <c r="L96" s="112"/>
      <c r="M96" s="112"/>
      <c r="N96" s="170"/>
      <c r="O96" s="112">
        <f t="shared" si="12"/>
        <v>100</v>
      </c>
      <c r="P96" s="156"/>
      <c r="Q96" s="112"/>
      <c r="R96" s="112"/>
      <c r="S96" s="112"/>
    </row>
    <row r="97" spans="1:20" ht="90" x14ac:dyDescent="0.25">
      <c r="A97" s="104"/>
      <c r="B97" s="117" t="s">
        <v>101</v>
      </c>
      <c r="C97" s="112"/>
      <c r="D97" s="112">
        <v>101394.6</v>
      </c>
      <c r="E97" s="112">
        <v>101394.6</v>
      </c>
      <c r="F97" s="115">
        <f t="shared" ref="F97:G97" si="13">F98</f>
        <v>0</v>
      </c>
      <c r="G97" s="115">
        <f t="shared" si="13"/>
        <v>0</v>
      </c>
      <c r="H97" s="115">
        <f t="shared" ref="H97:J97" si="14">H98</f>
        <v>555</v>
      </c>
      <c r="I97" s="115">
        <f t="shared" si="14"/>
        <v>555</v>
      </c>
      <c r="J97" s="115">
        <f t="shared" si="14"/>
        <v>100839.6</v>
      </c>
      <c r="K97" s="115">
        <f t="shared" ref="K97" si="15">K98</f>
        <v>100839.6</v>
      </c>
      <c r="L97" s="112"/>
      <c r="M97" s="112"/>
      <c r="N97" s="170"/>
      <c r="O97" s="112">
        <f t="shared" si="12"/>
        <v>100</v>
      </c>
      <c r="P97" s="171" t="s">
        <v>181</v>
      </c>
      <c r="Q97" s="112">
        <v>86</v>
      </c>
      <c r="R97" s="112">
        <v>86.3</v>
      </c>
      <c r="S97" s="112">
        <f>R97/Q97*100</f>
        <v>100.34883720930232</v>
      </c>
    </row>
    <row r="98" spans="1:20" ht="64.5" x14ac:dyDescent="0.25">
      <c r="A98" s="104"/>
      <c r="B98" s="117" t="s">
        <v>177</v>
      </c>
      <c r="C98" s="112"/>
      <c r="D98" s="112">
        <v>101394.6</v>
      </c>
      <c r="E98" s="112">
        <v>101394.6</v>
      </c>
      <c r="F98" s="115"/>
      <c r="G98" s="115"/>
      <c r="H98" s="115">
        <v>555</v>
      </c>
      <c r="I98" s="115">
        <v>555</v>
      </c>
      <c r="J98" s="115">
        <v>100839.6</v>
      </c>
      <c r="K98" s="115">
        <v>100839.6</v>
      </c>
      <c r="L98" s="112"/>
      <c r="M98" s="112"/>
      <c r="N98" s="170"/>
      <c r="O98" s="112">
        <f t="shared" si="12"/>
        <v>100</v>
      </c>
      <c r="P98" s="156"/>
      <c r="Q98" s="112"/>
      <c r="R98" s="112"/>
      <c r="S98" s="112"/>
    </row>
    <row r="99" spans="1:20" ht="65.25" customHeight="1" x14ac:dyDescent="0.25">
      <c r="A99" s="17">
        <v>5</v>
      </c>
      <c r="B99" s="18" t="s">
        <v>52</v>
      </c>
      <c r="C99" s="29" t="s">
        <v>120</v>
      </c>
      <c r="D99" s="36">
        <v>18529.5</v>
      </c>
      <c r="E99" s="36">
        <v>17815</v>
      </c>
      <c r="F99" s="36"/>
      <c r="G99" s="36"/>
      <c r="H99" s="36">
        <v>218.9</v>
      </c>
      <c r="I99" s="36">
        <v>218.9</v>
      </c>
      <c r="J99" s="36">
        <v>18310.599999999999</v>
      </c>
      <c r="K99" s="36">
        <v>17596.099999999999</v>
      </c>
      <c r="L99" s="37"/>
      <c r="M99" s="37"/>
      <c r="N99" s="36"/>
      <c r="O99" s="37">
        <f>E99/D99*100</f>
        <v>96.143986615936754</v>
      </c>
      <c r="P99" s="25"/>
      <c r="Q99" s="19"/>
      <c r="R99" s="19"/>
      <c r="S99" s="19"/>
      <c r="T99" s="7"/>
    </row>
    <row r="100" spans="1:20" ht="97.5" customHeight="1" x14ac:dyDescent="0.25">
      <c r="A100" s="104"/>
      <c r="B100" s="111" t="s">
        <v>97</v>
      </c>
      <c r="C100" s="111"/>
      <c r="D100" s="172">
        <v>2445</v>
      </c>
      <c r="E100" s="172">
        <v>1736.8</v>
      </c>
      <c r="F100" s="172"/>
      <c r="G100" s="172"/>
      <c r="H100" s="172"/>
      <c r="I100" s="172"/>
      <c r="J100" s="172">
        <v>2445</v>
      </c>
      <c r="K100" s="172">
        <v>1736.8</v>
      </c>
      <c r="L100" s="172"/>
      <c r="M100" s="172"/>
      <c r="N100" s="172"/>
      <c r="O100" s="173">
        <f t="shared" ref="O100:O107" si="16">E100/D100*100</f>
        <v>71.034764826175874</v>
      </c>
      <c r="P100" s="110" t="s">
        <v>108</v>
      </c>
      <c r="Q100" s="174">
        <v>100</v>
      </c>
      <c r="R100" s="174">
        <v>318.33999999999997</v>
      </c>
      <c r="S100" s="175">
        <f>R100/Q100*100</f>
        <v>318.33999999999997</v>
      </c>
    </row>
    <row r="101" spans="1:20" ht="98.25" customHeight="1" x14ac:dyDescent="0.25">
      <c r="A101" s="104"/>
      <c r="B101" s="124" t="s">
        <v>98</v>
      </c>
      <c r="C101" s="111"/>
      <c r="D101" s="172">
        <v>2445</v>
      </c>
      <c r="E101" s="172">
        <v>1736.8</v>
      </c>
      <c r="F101" s="172"/>
      <c r="G101" s="172"/>
      <c r="H101" s="172"/>
      <c r="I101" s="172"/>
      <c r="J101" s="172">
        <v>2445</v>
      </c>
      <c r="K101" s="172">
        <v>1736.8</v>
      </c>
      <c r="L101" s="172"/>
      <c r="M101" s="172"/>
      <c r="N101" s="172"/>
      <c r="O101" s="173">
        <f t="shared" si="16"/>
        <v>71.034764826175874</v>
      </c>
      <c r="P101" s="110" t="s">
        <v>260</v>
      </c>
      <c r="Q101" s="104">
        <v>99.5</v>
      </c>
      <c r="R101" s="104">
        <v>99.7</v>
      </c>
      <c r="S101" s="175">
        <f t="shared" ref="S101:S102" si="17">R101/Q101*100</f>
        <v>100.20100502512564</v>
      </c>
    </row>
    <row r="102" spans="1:20" ht="76.5" x14ac:dyDescent="0.25">
      <c r="A102" s="104"/>
      <c r="B102" s="124" t="s">
        <v>147</v>
      </c>
      <c r="C102" s="111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3"/>
      <c r="P102" s="110" t="s">
        <v>261</v>
      </c>
      <c r="Q102" s="104">
        <v>100</v>
      </c>
      <c r="R102" s="104">
        <v>100</v>
      </c>
      <c r="S102" s="175">
        <f t="shared" si="17"/>
        <v>100</v>
      </c>
    </row>
    <row r="103" spans="1:20" ht="51" x14ac:dyDescent="0.25">
      <c r="A103" s="104"/>
      <c r="B103" s="124" t="s">
        <v>148</v>
      </c>
      <c r="C103" s="111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3"/>
      <c r="P103" s="124"/>
      <c r="Q103" s="104"/>
      <c r="R103" s="104"/>
      <c r="S103" s="175"/>
    </row>
    <row r="104" spans="1:20" ht="57.75" customHeight="1" x14ac:dyDescent="0.25">
      <c r="A104" s="104"/>
      <c r="B104" s="124" t="s">
        <v>99</v>
      </c>
      <c r="C104" s="111"/>
      <c r="D104" s="172">
        <v>16084.5</v>
      </c>
      <c r="E104" s="172">
        <v>16077.9</v>
      </c>
      <c r="F104" s="172"/>
      <c r="G104" s="172"/>
      <c r="H104" s="172">
        <v>218.9</v>
      </c>
      <c r="I104" s="172">
        <v>218.9</v>
      </c>
      <c r="J104" s="172">
        <v>15865.6</v>
      </c>
      <c r="K104" s="172">
        <v>15859</v>
      </c>
      <c r="L104" s="172"/>
      <c r="M104" s="172"/>
      <c r="N104" s="173">
        <f>E104/D104*100</f>
        <v>99.958966707078247</v>
      </c>
      <c r="O104" s="173">
        <f t="shared" si="16"/>
        <v>99.958966707078247</v>
      </c>
      <c r="P104" s="110" t="s">
        <v>262</v>
      </c>
      <c r="Q104" s="111">
        <v>100</v>
      </c>
      <c r="R104" s="111">
        <v>99.96</v>
      </c>
      <c r="S104" s="173">
        <f>R104/Q104*100</f>
        <v>99.96</v>
      </c>
    </row>
    <row r="105" spans="1:20" ht="89.25" x14ac:dyDescent="0.25">
      <c r="A105" s="104"/>
      <c r="B105" s="124" t="s">
        <v>105</v>
      </c>
      <c r="C105" s="111" t="s">
        <v>103</v>
      </c>
      <c r="D105" s="172">
        <v>16084.5</v>
      </c>
      <c r="E105" s="172">
        <v>16077.9</v>
      </c>
      <c r="F105" s="172"/>
      <c r="G105" s="172"/>
      <c r="H105" s="172">
        <v>218.9</v>
      </c>
      <c r="I105" s="172">
        <v>218.9</v>
      </c>
      <c r="J105" s="172">
        <v>15865.6</v>
      </c>
      <c r="K105" s="172">
        <v>15859</v>
      </c>
      <c r="L105" s="172"/>
      <c r="M105" s="172"/>
      <c r="N105" s="173">
        <f>E105/D105*100</f>
        <v>99.958966707078247</v>
      </c>
      <c r="O105" s="173">
        <f t="shared" si="16"/>
        <v>99.958966707078247</v>
      </c>
      <c r="P105" s="124"/>
      <c r="Q105" s="111"/>
      <c r="R105" s="111"/>
      <c r="S105" s="173"/>
    </row>
    <row r="106" spans="1:20" ht="64.5" x14ac:dyDescent="0.25">
      <c r="A106" s="17">
        <v>6</v>
      </c>
      <c r="B106" s="18" t="s">
        <v>53</v>
      </c>
      <c r="C106" s="17" t="s">
        <v>120</v>
      </c>
      <c r="D106" s="22">
        <f>F106+H106+J106+L106</f>
        <v>41269.600000000006</v>
      </c>
      <c r="E106" s="22">
        <v>41269.599999999999</v>
      </c>
      <c r="F106" s="22">
        <v>918.3</v>
      </c>
      <c r="G106" s="22">
        <v>918.3</v>
      </c>
      <c r="H106" s="22">
        <v>3197.4</v>
      </c>
      <c r="I106" s="22">
        <v>3197.4</v>
      </c>
      <c r="J106" s="22">
        <v>1519.1</v>
      </c>
      <c r="K106" s="22">
        <v>1519.1</v>
      </c>
      <c r="L106" s="22">
        <v>35634.800000000003</v>
      </c>
      <c r="M106" s="22">
        <v>35634.800000000003</v>
      </c>
      <c r="N106" s="22"/>
      <c r="O106" s="47">
        <f t="shared" si="16"/>
        <v>99.999999999999972</v>
      </c>
      <c r="P106" s="21"/>
      <c r="Q106" s="20"/>
      <c r="R106" s="20"/>
      <c r="S106" s="20"/>
      <c r="T106" s="16"/>
    </row>
    <row r="107" spans="1:20" ht="76.5" x14ac:dyDescent="0.25">
      <c r="A107" s="104"/>
      <c r="B107" s="124" t="s">
        <v>54</v>
      </c>
      <c r="C107" s="124"/>
      <c r="D107" s="156">
        <v>41269.599999999999</v>
      </c>
      <c r="E107" s="156">
        <v>41269.599999999999</v>
      </c>
      <c r="F107" s="156">
        <v>918.3</v>
      </c>
      <c r="G107" s="156">
        <v>918.3</v>
      </c>
      <c r="H107" s="156">
        <v>3197.4</v>
      </c>
      <c r="I107" s="156">
        <v>3197.4</v>
      </c>
      <c r="J107" s="156">
        <v>1519.1</v>
      </c>
      <c r="K107" s="156">
        <v>1519.1</v>
      </c>
      <c r="L107" s="156">
        <v>35634.800000000003</v>
      </c>
      <c r="M107" s="156">
        <v>35634.800000000003</v>
      </c>
      <c r="N107" s="156"/>
      <c r="O107" s="175">
        <f t="shared" si="16"/>
        <v>100</v>
      </c>
      <c r="P107" s="124" t="s">
        <v>263</v>
      </c>
      <c r="Q107" s="124">
        <v>14</v>
      </c>
      <c r="R107" s="124">
        <v>14</v>
      </c>
      <c r="S107" s="156">
        <f>R107/Q107*100</f>
        <v>100</v>
      </c>
    </row>
    <row r="108" spans="1:20" ht="66.75" customHeight="1" x14ac:dyDescent="0.25">
      <c r="A108" s="50">
        <v>7</v>
      </c>
      <c r="B108" s="95" t="s">
        <v>123</v>
      </c>
      <c r="C108" s="95" t="s">
        <v>120</v>
      </c>
      <c r="D108" s="55">
        <v>252927.6</v>
      </c>
      <c r="E108" s="55">
        <v>246570</v>
      </c>
      <c r="F108" s="58">
        <v>0</v>
      </c>
      <c r="G108" s="61">
        <v>0</v>
      </c>
      <c r="H108" s="55">
        <v>60536.4</v>
      </c>
      <c r="I108" s="55">
        <v>60536.4</v>
      </c>
      <c r="J108" s="55">
        <v>192391.2</v>
      </c>
      <c r="K108" s="55">
        <v>186033.8</v>
      </c>
      <c r="L108" s="55"/>
      <c r="M108" s="55"/>
      <c r="N108" s="55"/>
      <c r="O108" s="55">
        <f>E108/D108%</f>
        <v>97.486395316288139</v>
      </c>
      <c r="P108" s="19" t="s">
        <v>106</v>
      </c>
      <c r="Q108" s="25" t="s">
        <v>110</v>
      </c>
      <c r="R108" s="25" t="s">
        <v>111</v>
      </c>
      <c r="S108" s="26">
        <v>100</v>
      </c>
      <c r="T108" s="16"/>
    </row>
    <row r="109" spans="1:20" ht="108" customHeight="1" x14ac:dyDescent="0.25">
      <c r="A109" s="94"/>
      <c r="B109" s="96"/>
      <c r="C109" s="96"/>
      <c r="D109" s="56"/>
      <c r="E109" s="56"/>
      <c r="F109" s="59"/>
      <c r="G109" s="62"/>
      <c r="H109" s="56"/>
      <c r="I109" s="56"/>
      <c r="J109" s="56"/>
      <c r="K109" s="56"/>
      <c r="L109" s="56"/>
      <c r="M109" s="56"/>
      <c r="N109" s="56"/>
      <c r="O109" s="56"/>
      <c r="P109" s="19" t="s">
        <v>264</v>
      </c>
      <c r="Q109" s="25" t="s">
        <v>112</v>
      </c>
      <c r="R109" s="25">
        <v>1E-4</v>
      </c>
      <c r="S109" s="26">
        <v>100</v>
      </c>
      <c r="T109" s="16"/>
    </row>
    <row r="110" spans="1:20" ht="123.75" customHeight="1" x14ac:dyDescent="0.25">
      <c r="A110" s="51"/>
      <c r="B110" s="97"/>
      <c r="C110" s="97"/>
      <c r="D110" s="57"/>
      <c r="E110" s="57"/>
      <c r="F110" s="60"/>
      <c r="G110" s="63"/>
      <c r="H110" s="57"/>
      <c r="I110" s="57"/>
      <c r="J110" s="57"/>
      <c r="K110" s="57"/>
      <c r="L110" s="57"/>
      <c r="M110" s="57"/>
      <c r="N110" s="57"/>
      <c r="O110" s="57"/>
      <c r="P110" s="19" t="s">
        <v>107</v>
      </c>
      <c r="Q110" s="25" t="s">
        <v>113</v>
      </c>
      <c r="R110" s="25">
        <v>3.4</v>
      </c>
      <c r="S110" s="26">
        <v>100</v>
      </c>
      <c r="T110" s="16"/>
    </row>
    <row r="111" spans="1:20" ht="25.5" x14ac:dyDescent="0.25">
      <c r="A111" s="111"/>
      <c r="B111" s="111" t="s">
        <v>55</v>
      </c>
      <c r="C111" s="140"/>
      <c r="D111" s="125">
        <v>504.4</v>
      </c>
      <c r="E111" s="125">
        <v>2.49865</v>
      </c>
      <c r="F111" s="125"/>
      <c r="G111" s="125"/>
      <c r="H111" s="125"/>
      <c r="I111" s="125"/>
      <c r="J111" s="125">
        <v>504.4</v>
      </c>
      <c r="K111" s="125">
        <v>2.49865</v>
      </c>
      <c r="L111" s="125"/>
      <c r="M111" s="125"/>
      <c r="N111" s="125"/>
      <c r="O111" s="125">
        <f>E111/D111*100</f>
        <v>0.49537073750991278</v>
      </c>
      <c r="P111" s="140"/>
      <c r="Q111" s="111"/>
      <c r="R111" s="111"/>
      <c r="S111" s="111"/>
    </row>
    <row r="112" spans="1:20" ht="178.5" x14ac:dyDescent="0.25">
      <c r="A112" s="111"/>
      <c r="B112" s="176" t="s">
        <v>149</v>
      </c>
      <c r="C112" s="140"/>
      <c r="D112" s="125">
        <v>501.4</v>
      </c>
      <c r="E112" s="125">
        <v>0</v>
      </c>
      <c r="F112" s="125"/>
      <c r="G112" s="125"/>
      <c r="H112" s="125"/>
      <c r="I112" s="125"/>
      <c r="J112" s="125">
        <v>501.4</v>
      </c>
      <c r="K112" s="125">
        <v>0</v>
      </c>
      <c r="L112" s="125"/>
      <c r="M112" s="125"/>
      <c r="N112" s="125"/>
      <c r="O112" s="125"/>
      <c r="P112" s="140" t="s">
        <v>265</v>
      </c>
      <c r="Q112" s="140" t="s">
        <v>114</v>
      </c>
      <c r="R112" s="140" t="s">
        <v>266</v>
      </c>
      <c r="S112" s="111">
        <v>100</v>
      </c>
    </row>
    <row r="113" spans="1:20" ht="112.5" customHeight="1" x14ac:dyDescent="0.25">
      <c r="A113" s="111"/>
      <c r="B113" s="177" t="s">
        <v>150</v>
      </c>
      <c r="C113" s="140"/>
      <c r="D113" s="125">
        <v>3</v>
      </c>
      <c r="E113" s="125">
        <v>2.5</v>
      </c>
      <c r="F113" s="125"/>
      <c r="G113" s="125"/>
      <c r="H113" s="125"/>
      <c r="I113" s="125"/>
      <c r="J113" s="125">
        <v>3</v>
      </c>
      <c r="K113" s="125">
        <v>2.5</v>
      </c>
      <c r="L113" s="125"/>
      <c r="M113" s="125"/>
      <c r="N113" s="125"/>
      <c r="O113" s="125"/>
      <c r="P113" s="110" t="s">
        <v>267</v>
      </c>
      <c r="Q113" s="111" t="s">
        <v>115</v>
      </c>
      <c r="R113" s="172" t="s">
        <v>268</v>
      </c>
      <c r="S113" s="111">
        <v>100</v>
      </c>
    </row>
    <row r="114" spans="1:20" ht="51" customHeight="1" x14ac:dyDescent="0.25">
      <c r="A114" s="178"/>
      <c r="B114" s="179" t="s">
        <v>151</v>
      </c>
      <c r="C114" s="178"/>
      <c r="D114" s="180">
        <v>0</v>
      </c>
      <c r="E114" s="180">
        <v>0</v>
      </c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10" t="s">
        <v>269</v>
      </c>
      <c r="Q114" s="111" t="s">
        <v>116</v>
      </c>
      <c r="R114" s="111" t="s">
        <v>116</v>
      </c>
      <c r="S114" s="111">
        <v>100</v>
      </c>
    </row>
    <row r="115" spans="1:20" ht="114.75" x14ac:dyDescent="0.25">
      <c r="A115" s="181"/>
      <c r="B115" s="182"/>
      <c r="C115" s="181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10" t="s">
        <v>270</v>
      </c>
      <c r="Q115" s="111" t="s">
        <v>116</v>
      </c>
      <c r="R115" s="111" t="s">
        <v>116</v>
      </c>
      <c r="S115" s="111">
        <v>100</v>
      </c>
    </row>
    <row r="116" spans="1:20" ht="127.5" x14ac:dyDescent="0.25">
      <c r="A116" s="184"/>
      <c r="B116" s="185"/>
      <c r="C116" s="184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10" t="s">
        <v>271</v>
      </c>
      <c r="Q116" s="111" t="s">
        <v>117</v>
      </c>
      <c r="R116" s="111" t="s">
        <v>272</v>
      </c>
      <c r="S116" s="111">
        <v>100</v>
      </c>
    </row>
    <row r="117" spans="1:20" ht="114.75" x14ac:dyDescent="0.25">
      <c r="A117" s="111"/>
      <c r="B117" s="111" t="s">
        <v>56</v>
      </c>
      <c r="C117" s="140"/>
      <c r="D117" s="125">
        <v>229381.4</v>
      </c>
      <c r="E117" s="125">
        <v>224266.6</v>
      </c>
      <c r="F117" s="125">
        <v>0</v>
      </c>
      <c r="G117" s="125">
        <v>0</v>
      </c>
      <c r="H117" s="125">
        <v>60154.6</v>
      </c>
      <c r="I117" s="125">
        <v>60154.6</v>
      </c>
      <c r="J117" s="125">
        <v>169226.8</v>
      </c>
      <c r="K117" s="125">
        <v>164112.1</v>
      </c>
      <c r="L117" s="125"/>
      <c r="M117" s="125"/>
      <c r="N117" s="125"/>
      <c r="O117" s="125">
        <f t="shared" ref="O117:O118" si="18">E117/D117*100</f>
        <v>97.770176657741217</v>
      </c>
      <c r="P117" s="111"/>
      <c r="Q117" s="124"/>
      <c r="R117" s="124"/>
      <c r="S117" s="156"/>
    </row>
    <row r="118" spans="1:20" ht="216.75" x14ac:dyDescent="0.25">
      <c r="A118" s="111"/>
      <c r="B118" s="177" t="s">
        <v>57</v>
      </c>
      <c r="C118" s="140"/>
      <c r="D118" s="125">
        <v>171321.4</v>
      </c>
      <c r="E118" s="125">
        <v>166206.55067999999</v>
      </c>
      <c r="F118" s="125"/>
      <c r="G118" s="125"/>
      <c r="H118" s="125">
        <v>34094.6</v>
      </c>
      <c r="I118" s="125">
        <v>34094.454299999998</v>
      </c>
      <c r="J118" s="125">
        <v>137226.79999999999</v>
      </c>
      <c r="K118" s="125">
        <v>132112.09638</v>
      </c>
      <c r="L118" s="125"/>
      <c r="M118" s="125"/>
      <c r="N118" s="125"/>
      <c r="O118" s="125">
        <f t="shared" si="18"/>
        <v>97.014471443730898</v>
      </c>
      <c r="P118" s="111" t="s">
        <v>273</v>
      </c>
      <c r="Q118" s="111" t="s">
        <v>114</v>
      </c>
      <c r="R118" s="111" t="s">
        <v>114</v>
      </c>
      <c r="S118" s="111">
        <v>100</v>
      </c>
    </row>
    <row r="119" spans="1:20" ht="68.25" customHeight="1" x14ac:dyDescent="0.25">
      <c r="A119" s="178"/>
      <c r="B119" s="178" t="s">
        <v>58</v>
      </c>
      <c r="C119" s="178"/>
      <c r="D119" s="180">
        <v>58060</v>
      </c>
      <c r="E119" s="180">
        <v>58060</v>
      </c>
      <c r="F119" s="180"/>
      <c r="G119" s="180"/>
      <c r="H119" s="180">
        <v>26060</v>
      </c>
      <c r="I119" s="180">
        <v>26060</v>
      </c>
      <c r="J119" s="180">
        <v>32000</v>
      </c>
      <c r="K119" s="180">
        <v>32000</v>
      </c>
      <c r="L119" s="180"/>
      <c r="M119" s="180"/>
      <c r="N119" s="180"/>
      <c r="O119" s="180">
        <f>E119/D119*100</f>
        <v>100</v>
      </c>
      <c r="P119" s="111" t="s">
        <v>107</v>
      </c>
      <c r="Q119" s="111" t="s">
        <v>113</v>
      </c>
      <c r="R119" s="172">
        <v>3.4</v>
      </c>
      <c r="S119" s="111">
        <v>100</v>
      </c>
    </row>
    <row r="120" spans="1:20" ht="165.75" x14ac:dyDescent="0.25">
      <c r="A120" s="184"/>
      <c r="B120" s="184"/>
      <c r="C120" s="184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11" t="s">
        <v>274</v>
      </c>
      <c r="Q120" s="111">
        <v>100</v>
      </c>
      <c r="R120" s="172">
        <v>100</v>
      </c>
      <c r="S120" s="111">
        <v>100</v>
      </c>
    </row>
    <row r="121" spans="1:20" ht="39" x14ac:dyDescent="0.25">
      <c r="A121" s="187"/>
      <c r="B121" s="111" t="s">
        <v>152</v>
      </c>
      <c r="C121" s="188"/>
      <c r="D121" s="115">
        <v>23041.8</v>
      </c>
      <c r="E121" s="115">
        <v>22300.99784</v>
      </c>
      <c r="F121" s="115"/>
      <c r="G121" s="115"/>
      <c r="H121" s="115">
        <v>381.8</v>
      </c>
      <c r="I121" s="115">
        <v>381.8</v>
      </c>
      <c r="J121" s="115">
        <v>22660</v>
      </c>
      <c r="K121" s="115">
        <v>21919.197840000001</v>
      </c>
      <c r="L121" s="115"/>
      <c r="M121" s="115"/>
      <c r="N121" s="125"/>
      <c r="O121" s="125">
        <f>E121/D121*100</f>
        <v>96.78496402190801</v>
      </c>
      <c r="P121" s="142" t="s">
        <v>91</v>
      </c>
      <c r="Q121" s="104" t="s">
        <v>118</v>
      </c>
      <c r="R121" s="104">
        <v>96.8</v>
      </c>
      <c r="S121" s="112">
        <v>100</v>
      </c>
    </row>
    <row r="122" spans="1:20" ht="63.75" x14ac:dyDescent="0.25">
      <c r="A122" s="187"/>
      <c r="B122" s="111" t="s">
        <v>59</v>
      </c>
      <c r="C122" s="188"/>
      <c r="D122" s="125">
        <v>22991.8</v>
      </c>
      <c r="E122" s="125">
        <v>22300.99784</v>
      </c>
      <c r="F122" s="125"/>
      <c r="G122" s="125"/>
      <c r="H122" s="125">
        <v>381.8</v>
      </c>
      <c r="I122" s="125">
        <v>381.8</v>
      </c>
      <c r="J122" s="125">
        <v>22610</v>
      </c>
      <c r="K122" s="125">
        <v>21919.197840000001</v>
      </c>
      <c r="L122" s="125"/>
      <c r="M122" s="125"/>
      <c r="N122" s="125"/>
      <c r="O122" s="125">
        <f t="shared" ref="O122:O123" si="19">E122/D122*100</f>
        <v>96.995441157282173</v>
      </c>
      <c r="P122" s="135"/>
      <c r="Q122" s="150"/>
      <c r="R122" s="189"/>
      <c r="S122" s="150"/>
    </row>
    <row r="123" spans="1:20" ht="114.75" x14ac:dyDescent="0.25">
      <c r="A123" s="187"/>
      <c r="B123" s="111" t="s">
        <v>60</v>
      </c>
      <c r="C123" s="188"/>
      <c r="D123" s="125">
        <v>50</v>
      </c>
      <c r="E123" s="125">
        <v>0</v>
      </c>
      <c r="F123" s="125"/>
      <c r="G123" s="125"/>
      <c r="H123" s="125"/>
      <c r="I123" s="125"/>
      <c r="J123" s="125">
        <v>50</v>
      </c>
      <c r="K123" s="125">
        <v>0</v>
      </c>
      <c r="L123" s="125"/>
      <c r="M123" s="125"/>
      <c r="N123" s="125"/>
      <c r="O123" s="125">
        <f t="shared" si="19"/>
        <v>0</v>
      </c>
      <c r="P123" s="135"/>
      <c r="Q123" s="150"/>
      <c r="R123" s="189"/>
      <c r="S123" s="150"/>
    </row>
    <row r="124" spans="1:20" ht="64.5" x14ac:dyDescent="0.25">
      <c r="A124" s="17">
        <v>8</v>
      </c>
      <c r="B124" s="18" t="s">
        <v>90</v>
      </c>
      <c r="C124" s="17" t="s">
        <v>120</v>
      </c>
      <c r="D124" s="22">
        <v>365344.10000000003</v>
      </c>
      <c r="E124" s="22">
        <v>312680.2</v>
      </c>
      <c r="F124" s="22">
        <v>0</v>
      </c>
      <c r="G124" s="22">
        <v>0</v>
      </c>
      <c r="H124" s="22">
        <v>147767.20000000001</v>
      </c>
      <c r="I124" s="22">
        <v>113682.8</v>
      </c>
      <c r="J124" s="22">
        <v>217576.90000000002</v>
      </c>
      <c r="K124" s="22">
        <v>198997.40000000002</v>
      </c>
      <c r="L124" s="22"/>
      <c r="M124" s="22"/>
      <c r="N124" s="23"/>
      <c r="O124" s="23">
        <f>E124/D124*100</f>
        <v>85.585123723087349</v>
      </c>
      <c r="P124" s="21"/>
      <c r="Q124" s="21"/>
      <c r="R124" s="21"/>
      <c r="S124" s="23"/>
      <c r="T124" s="7"/>
    </row>
    <row r="125" spans="1:20" ht="120" customHeight="1" x14ac:dyDescent="0.25">
      <c r="A125" s="104"/>
      <c r="B125" s="124" t="s">
        <v>319</v>
      </c>
      <c r="C125" s="124"/>
      <c r="D125" s="190">
        <v>363894.10000000003</v>
      </c>
      <c r="E125" s="190">
        <v>311546.10000000003</v>
      </c>
      <c r="F125" s="190">
        <v>0</v>
      </c>
      <c r="G125" s="190">
        <v>0</v>
      </c>
      <c r="H125" s="190">
        <v>147767.20000000001</v>
      </c>
      <c r="I125" s="190">
        <v>113682.8</v>
      </c>
      <c r="J125" s="190">
        <v>216126.90000000002</v>
      </c>
      <c r="K125" s="190">
        <v>197863.30000000002</v>
      </c>
      <c r="L125" s="190"/>
      <c r="M125" s="190"/>
      <c r="N125" s="175"/>
      <c r="O125" s="175">
        <f t="shared" ref="O125:O137" si="20">E125/D125*100</f>
        <v>85.61449608553697</v>
      </c>
      <c r="P125" s="124" t="s">
        <v>343</v>
      </c>
      <c r="Q125" s="124">
        <v>2.2999999999999998</v>
      </c>
      <c r="R125" s="124">
        <v>2.2999999999999998</v>
      </c>
      <c r="S125" s="156">
        <f>R125/Q125*100</f>
        <v>100</v>
      </c>
    </row>
    <row r="126" spans="1:20" ht="63.75" x14ac:dyDescent="0.25">
      <c r="A126" s="104"/>
      <c r="B126" s="124" t="s">
        <v>320</v>
      </c>
      <c r="C126" s="124"/>
      <c r="D126" s="190">
        <v>204119.2</v>
      </c>
      <c r="E126" s="190">
        <v>187034.2</v>
      </c>
      <c r="F126" s="175"/>
      <c r="G126" s="175"/>
      <c r="H126" s="175">
        <v>32532</v>
      </c>
      <c r="I126" s="175">
        <v>32532</v>
      </c>
      <c r="J126" s="175">
        <v>171587.20000000001</v>
      </c>
      <c r="K126" s="190">
        <v>154502.20000000001</v>
      </c>
      <c r="L126" s="175"/>
      <c r="M126" s="175"/>
      <c r="N126" s="175"/>
      <c r="O126" s="175">
        <f t="shared" si="20"/>
        <v>91.629890769707117</v>
      </c>
      <c r="P126" s="124" t="s">
        <v>344</v>
      </c>
      <c r="Q126" s="124">
        <v>53</v>
      </c>
      <c r="R126" s="124">
        <v>53</v>
      </c>
      <c r="S126" s="156">
        <f>R126/Q126*100</f>
        <v>100</v>
      </c>
    </row>
    <row r="127" spans="1:20" ht="102" x14ac:dyDescent="0.25">
      <c r="A127" s="104"/>
      <c r="B127" s="124" t="s">
        <v>321</v>
      </c>
      <c r="C127" s="124"/>
      <c r="D127" s="190">
        <v>6854</v>
      </c>
      <c r="E127" s="190">
        <v>6854</v>
      </c>
      <c r="F127" s="175"/>
      <c r="G127" s="175"/>
      <c r="H127" s="175">
        <v>6854</v>
      </c>
      <c r="I127" s="175">
        <v>6854</v>
      </c>
      <c r="J127" s="175"/>
      <c r="K127" s="175"/>
      <c r="L127" s="175"/>
      <c r="M127" s="175"/>
      <c r="N127" s="175"/>
      <c r="O127" s="175">
        <f t="shared" si="20"/>
        <v>100</v>
      </c>
      <c r="P127" s="124" t="s">
        <v>345</v>
      </c>
      <c r="Q127" s="124">
        <v>135</v>
      </c>
      <c r="R127" s="124">
        <v>128</v>
      </c>
      <c r="S127" s="156">
        <f>R127/Q127*100</f>
        <v>94.814814814814824</v>
      </c>
    </row>
    <row r="128" spans="1:20" ht="99.75" customHeight="1" x14ac:dyDescent="0.25">
      <c r="A128" s="104"/>
      <c r="B128" s="124" t="s">
        <v>322</v>
      </c>
      <c r="C128" s="124"/>
      <c r="D128" s="190">
        <v>0</v>
      </c>
      <c r="E128" s="190">
        <v>0</v>
      </c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24" t="s">
        <v>346</v>
      </c>
      <c r="Q128" s="124">
        <v>23</v>
      </c>
      <c r="R128" s="124">
        <v>24</v>
      </c>
      <c r="S128" s="156">
        <f t="shared" ref="S128:S129" si="21">R128/Q128*100</f>
        <v>104.34782608695652</v>
      </c>
    </row>
    <row r="129" spans="1:19" ht="114.75" x14ac:dyDescent="0.25">
      <c r="A129" s="104"/>
      <c r="B129" s="124" t="s">
        <v>323</v>
      </c>
      <c r="C129" s="124"/>
      <c r="D129" s="190">
        <v>13500</v>
      </c>
      <c r="E129" s="190">
        <v>13129</v>
      </c>
      <c r="F129" s="175"/>
      <c r="G129" s="175"/>
      <c r="H129" s="175"/>
      <c r="I129" s="175"/>
      <c r="J129" s="175">
        <v>13500</v>
      </c>
      <c r="K129" s="190">
        <v>13129</v>
      </c>
      <c r="L129" s="175"/>
      <c r="M129" s="175"/>
      <c r="N129" s="175"/>
      <c r="O129" s="175">
        <f t="shared" si="20"/>
        <v>97.251851851851853</v>
      </c>
      <c r="P129" s="124" t="s">
        <v>347</v>
      </c>
      <c r="Q129" s="124">
        <v>77</v>
      </c>
      <c r="R129" s="124">
        <v>84</v>
      </c>
      <c r="S129" s="156">
        <f t="shared" si="21"/>
        <v>109.09090909090908</v>
      </c>
    </row>
    <row r="130" spans="1:19" ht="51" x14ac:dyDescent="0.25">
      <c r="A130" s="104"/>
      <c r="B130" s="124" t="s">
        <v>324</v>
      </c>
      <c r="C130" s="124"/>
      <c r="D130" s="190">
        <v>95496.2</v>
      </c>
      <c r="E130" s="190">
        <v>61665</v>
      </c>
      <c r="F130" s="175"/>
      <c r="G130" s="175"/>
      <c r="H130" s="175">
        <v>71911.199999999997</v>
      </c>
      <c r="I130" s="175">
        <v>38080</v>
      </c>
      <c r="J130" s="175">
        <v>23585</v>
      </c>
      <c r="K130" s="175">
        <v>23585</v>
      </c>
      <c r="L130" s="175"/>
      <c r="M130" s="175"/>
      <c r="N130" s="175"/>
      <c r="O130" s="175">
        <f t="shared" si="20"/>
        <v>64.573250035079937</v>
      </c>
      <c r="P130" s="124"/>
      <c r="Q130" s="124"/>
      <c r="R130" s="124"/>
      <c r="S130" s="191"/>
    </row>
    <row r="131" spans="1:19" ht="63.75" x14ac:dyDescent="0.25">
      <c r="A131" s="104"/>
      <c r="B131" s="124" t="s">
        <v>325</v>
      </c>
      <c r="C131" s="124"/>
      <c r="D131" s="190">
        <v>2963</v>
      </c>
      <c r="E131" s="190">
        <v>2936</v>
      </c>
      <c r="F131" s="175"/>
      <c r="G131" s="175"/>
      <c r="H131" s="175"/>
      <c r="I131" s="175"/>
      <c r="J131" s="175">
        <v>3395</v>
      </c>
      <c r="K131" s="175">
        <v>2936</v>
      </c>
      <c r="L131" s="175"/>
      <c r="M131" s="175"/>
      <c r="N131" s="175"/>
      <c r="O131" s="175"/>
      <c r="P131" s="124"/>
      <c r="Q131" s="124"/>
      <c r="R131" s="124"/>
      <c r="S131" s="191"/>
    </row>
    <row r="132" spans="1:19" ht="63.75" x14ac:dyDescent="0.25">
      <c r="A132" s="104"/>
      <c r="B132" s="124" t="s">
        <v>326</v>
      </c>
      <c r="C132" s="124"/>
      <c r="D132" s="190">
        <v>592.1</v>
      </c>
      <c r="E132" s="190">
        <v>592.1</v>
      </c>
      <c r="F132" s="175"/>
      <c r="G132" s="175"/>
      <c r="H132" s="175"/>
      <c r="I132" s="175"/>
      <c r="J132" s="175">
        <v>592.1</v>
      </c>
      <c r="K132" s="190">
        <v>592.1</v>
      </c>
      <c r="L132" s="175"/>
      <c r="M132" s="175"/>
      <c r="N132" s="175"/>
      <c r="O132" s="175">
        <f t="shared" si="20"/>
        <v>100</v>
      </c>
      <c r="P132" s="124"/>
      <c r="Q132" s="124"/>
      <c r="R132" s="124"/>
      <c r="S132" s="191"/>
    </row>
    <row r="133" spans="1:19" ht="63.75" x14ac:dyDescent="0.25">
      <c r="A133" s="104"/>
      <c r="B133" s="124" t="s">
        <v>327</v>
      </c>
      <c r="C133" s="124"/>
      <c r="D133" s="190">
        <v>2431.6</v>
      </c>
      <c r="E133" s="190">
        <v>1651</v>
      </c>
      <c r="F133" s="175"/>
      <c r="G133" s="175"/>
      <c r="H133" s="175"/>
      <c r="I133" s="175"/>
      <c r="J133" s="175">
        <v>2431.6</v>
      </c>
      <c r="K133" s="190">
        <v>1651</v>
      </c>
      <c r="L133" s="175"/>
      <c r="M133" s="175"/>
      <c r="N133" s="175"/>
      <c r="O133" s="175">
        <f t="shared" si="20"/>
        <v>67.89768053956243</v>
      </c>
      <c r="P133" s="124"/>
      <c r="Q133" s="124"/>
      <c r="R133" s="124"/>
      <c r="S133" s="191"/>
    </row>
    <row r="134" spans="1:19" ht="63.75" x14ac:dyDescent="0.25">
      <c r="A134" s="104"/>
      <c r="B134" s="124" t="s">
        <v>328</v>
      </c>
      <c r="C134" s="124"/>
      <c r="D134" s="190">
        <v>1468</v>
      </c>
      <c r="E134" s="190">
        <v>1468</v>
      </c>
      <c r="F134" s="175"/>
      <c r="G134" s="175"/>
      <c r="H134" s="175"/>
      <c r="I134" s="175"/>
      <c r="J134" s="175">
        <v>1468</v>
      </c>
      <c r="K134" s="190">
        <v>1468</v>
      </c>
      <c r="L134" s="175"/>
      <c r="M134" s="175"/>
      <c r="N134" s="175"/>
      <c r="O134" s="175">
        <f t="shared" si="20"/>
        <v>100</v>
      </c>
      <c r="P134" s="124"/>
      <c r="Q134" s="124"/>
      <c r="R134" s="124"/>
      <c r="S134" s="191"/>
    </row>
    <row r="135" spans="1:19" ht="38.25" x14ac:dyDescent="0.25">
      <c r="A135" s="104"/>
      <c r="B135" s="124" t="s">
        <v>329</v>
      </c>
      <c r="C135" s="124"/>
      <c r="D135" s="190">
        <v>7042</v>
      </c>
      <c r="E135" s="190">
        <v>7594.8</v>
      </c>
      <c r="F135" s="175"/>
      <c r="G135" s="175"/>
      <c r="H135" s="175">
        <v>7042</v>
      </c>
      <c r="I135" s="175">
        <v>7594.8</v>
      </c>
      <c r="J135" s="175"/>
      <c r="K135" s="190"/>
      <c r="L135" s="175"/>
      <c r="M135" s="175"/>
      <c r="N135" s="175"/>
      <c r="O135" s="175">
        <f t="shared" si="20"/>
        <v>107.85004260153366</v>
      </c>
      <c r="P135" s="124"/>
      <c r="Q135" s="124"/>
      <c r="R135" s="124"/>
      <c r="S135" s="191"/>
    </row>
    <row r="136" spans="1:19" ht="51" x14ac:dyDescent="0.25">
      <c r="A136" s="104"/>
      <c r="B136" s="124" t="s">
        <v>330</v>
      </c>
      <c r="C136" s="124"/>
      <c r="D136" s="190">
        <v>21000.2</v>
      </c>
      <c r="E136" s="190">
        <v>20747</v>
      </c>
      <c r="F136" s="175"/>
      <c r="G136" s="175"/>
      <c r="H136" s="175">
        <v>21000.2</v>
      </c>
      <c r="I136" s="175">
        <v>20747</v>
      </c>
      <c r="J136" s="175"/>
      <c r="K136" s="190"/>
      <c r="L136" s="175"/>
      <c r="M136" s="175"/>
      <c r="N136" s="175"/>
      <c r="O136" s="175">
        <f t="shared" si="20"/>
        <v>98.794297197169541</v>
      </c>
      <c r="P136" s="124"/>
      <c r="Q136" s="124"/>
      <c r="R136" s="124"/>
      <c r="S136" s="191"/>
    </row>
    <row r="137" spans="1:19" ht="51" x14ac:dyDescent="0.25">
      <c r="A137" s="104"/>
      <c r="B137" s="124" t="s">
        <v>331</v>
      </c>
      <c r="C137" s="124"/>
      <c r="D137" s="190">
        <v>7875</v>
      </c>
      <c r="E137" s="190">
        <v>7875</v>
      </c>
      <c r="F137" s="190"/>
      <c r="G137" s="190"/>
      <c r="H137" s="190">
        <v>7875</v>
      </c>
      <c r="I137" s="190">
        <v>7875</v>
      </c>
      <c r="J137" s="190"/>
      <c r="K137" s="190"/>
      <c r="L137" s="190"/>
      <c r="M137" s="190"/>
      <c r="N137" s="175"/>
      <c r="O137" s="175">
        <f t="shared" si="20"/>
        <v>100</v>
      </c>
      <c r="P137" s="124"/>
      <c r="Q137" s="124"/>
      <c r="R137" s="124"/>
      <c r="S137" s="191"/>
    </row>
    <row r="138" spans="1:19" ht="51" x14ac:dyDescent="0.25">
      <c r="A138" s="149"/>
      <c r="B138" s="158" t="s">
        <v>332</v>
      </c>
      <c r="C138" s="158"/>
      <c r="D138" s="192">
        <v>50</v>
      </c>
      <c r="E138" s="192">
        <v>0</v>
      </c>
      <c r="F138" s="192"/>
      <c r="G138" s="192"/>
      <c r="H138" s="192"/>
      <c r="I138" s="192"/>
      <c r="J138" s="193">
        <v>50</v>
      </c>
      <c r="K138" s="193">
        <v>0</v>
      </c>
      <c r="L138" s="192"/>
      <c r="M138" s="192"/>
      <c r="N138" s="193"/>
      <c r="O138" s="193">
        <f>E138/D138*100</f>
        <v>0</v>
      </c>
      <c r="P138" s="124" t="s">
        <v>348</v>
      </c>
      <c r="Q138" s="124">
        <v>9300</v>
      </c>
      <c r="R138" s="124">
        <v>9301</v>
      </c>
      <c r="S138" s="175">
        <f>R138/Q138*100</f>
        <v>100.01075268817203</v>
      </c>
    </row>
    <row r="139" spans="1:19" ht="51" x14ac:dyDescent="0.25">
      <c r="A139" s="98"/>
      <c r="B139" s="162"/>
      <c r="C139" s="162"/>
      <c r="D139" s="194"/>
      <c r="E139" s="194"/>
      <c r="F139" s="194"/>
      <c r="G139" s="194"/>
      <c r="H139" s="194"/>
      <c r="I139" s="194"/>
      <c r="J139" s="195"/>
      <c r="K139" s="195"/>
      <c r="L139" s="194"/>
      <c r="M139" s="194"/>
      <c r="N139" s="195"/>
      <c r="O139" s="195"/>
      <c r="P139" s="124" t="s">
        <v>92</v>
      </c>
      <c r="Q139" s="124">
        <v>5500</v>
      </c>
      <c r="R139" s="124">
        <v>5900</v>
      </c>
      <c r="S139" s="175">
        <f t="shared" ref="S139:S151" si="22">R139/Q139*100</f>
        <v>107.27272727272728</v>
      </c>
    </row>
    <row r="140" spans="1:19" ht="51" x14ac:dyDescent="0.25">
      <c r="A140" s="98"/>
      <c r="B140" s="162"/>
      <c r="C140" s="162"/>
      <c r="D140" s="194"/>
      <c r="E140" s="194"/>
      <c r="F140" s="194"/>
      <c r="G140" s="194"/>
      <c r="H140" s="194"/>
      <c r="I140" s="194"/>
      <c r="J140" s="195"/>
      <c r="K140" s="195"/>
      <c r="L140" s="194"/>
      <c r="M140" s="194"/>
      <c r="N140" s="195"/>
      <c r="O140" s="195"/>
      <c r="P140" s="124" t="s">
        <v>349</v>
      </c>
      <c r="Q140" s="124">
        <v>2200</v>
      </c>
      <c r="R140" s="124">
        <v>4947</v>
      </c>
      <c r="S140" s="175">
        <f t="shared" si="22"/>
        <v>224.86363636363635</v>
      </c>
    </row>
    <row r="141" spans="1:19" ht="91.5" customHeight="1" x14ac:dyDescent="0.25">
      <c r="A141" s="104"/>
      <c r="B141" s="124" t="s">
        <v>333</v>
      </c>
      <c r="C141" s="124"/>
      <c r="D141" s="190">
        <v>50</v>
      </c>
      <c r="E141" s="190">
        <v>0</v>
      </c>
      <c r="F141" s="175"/>
      <c r="G141" s="175"/>
      <c r="H141" s="175"/>
      <c r="I141" s="175"/>
      <c r="J141" s="175">
        <v>50</v>
      </c>
      <c r="K141" s="175">
        <v>0</v>
      </c>
      <c r="L141" s="175"/>
      <c r="M141" s="175"/>
      <c r="N141" s="175"/>
      <c r="O141" s="175">
        <v>0</v>
      </c>
      <c r="P141" s="124" t="s">
        <v>350</v>
      </c>
      <c r="Q141" s="124">
        <v>65</v>
      </c>
      <c r="R141" s="196">
        <v>85</v>
      </c>
      <c r="S141" s="175">
        <f t="shared" si="22"/>
        <v>130.76923076923077</v>
      </c>
    </row>
    <row r="142" spans="1:19" ht="140.25" x14ac:dyDescent="0.25">
      <c r="A142" s="104"/>
      <c r="B142" s="124" t="s">
        <v>334</v>
      </c>
      <c r="C142" s="124"/>
      <c r="D142" s="190">
        <v>0</v>
      </c>
      <c r="E142" s="190">
        <v>0</v>
      </c>
      <c r="F142" s="190"/>
      <c r="G142" s="190"/>
      <c r="H142" s="190"/>
      <c r="I142" s="190"/>
      <c r="J142" s="190">
        <v>0</v>
      </c>
      <c r="K142" s="190">
        <v>0</v>
      </c>
      <c r="L142" s="190"/>
      <c r="M142" s="190"/>
      <c r="N142" s="175"/>
      <c r="O142" s="175">
        <v>100</v>
      </c>
      <c r="P142" s="124" t="s">
        <v>351</v>
      </c>
      <c r="Q142" s="124">
        <v>70</v>
      </c>
      <c r="R142" s="124">
        <v>75</v>
      </c>
      <c r="S142" s="175">
        <f t="shared" si="22"/>
        <v>107.14285714285714</v>
      </c>
    </row>
    <row r="143" spans="1:19" ht="76.5" x14ac:dyDescent="0.25">
      <c r="A143" s="149"/>
      <c r="B143" s="158" t="s">
        <v>335</v>
      </c>
      <c r="C143" s="158"/>
      <c r="D143" s="192">
        <v>1400</v>
      </c>
      <c r="E143" s="192">
        <v>1134.0999999999999</v>
      </c>
      <c r="F143" s="192"/>
      <c r="G143" s="192"/>
      <c r="H143" s="192"/>
      <c r="I143" s="192"/>
      <c r="J143" s="192">
        <v>1400</v>
      </c>
      <c r="K143" s="192">
        <v>1134.0999999999999</v>
      </c>
      <c r="L143" s="192"/>
      <c r="M143" s="192"/>
      <c r="N143" s="193"/>
      <c r="O143" s="193">
        <f>E143/D143*100</f>
        <v>81.007142857142853</v>
      </c>
      <c r="P143" s="124" t="s">
        <v>352</v>
      </c>
      <c r="Q143" s="124">
        <v>100</v>
      </c>
      <c r="R143" s="124">
        <v>100</v>
      </c>
      <c r="S143" s="175">
        <f t="shared" si="22"/>
        <v>100</v>
      </c>
    </row>
    <row r="144" spans="1:19" ht="49.5" customHeight="1" x14ac:dyDescent="0.25">
      <c r="A144" s="98"/>
      <c r="B144" s="162"/>
      <c r="C144" s="162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5"/>
      <c r="O144" s="195"/>
      <c r="P144" s="124" t="s">
        <v>94</v>
      </c>
      <c r="Q144" s="124">
        <v>18</v>
      </c>
      <c r="R144" s="124">
        <v>23</v>
      </c>
      <c r="S144" s="175">
        <f t="shared" si="22"/>
        <v>127.77777777777777</v>
      </c>
    </row>
    <row r="145" spans="1:20" ht="63.75" x14ac:dyDescent="0.25">
      <c r="A145" s="104"/>
      <c r="B145" s="124" t="s">
        <v>336</v>
      </c>
      <c r="C145" s="124"/>
      <c r="D145" s="190">
        <v>500</v>
      </c>
      <c r="E145" s="112">
        <v>334.1</v>
      </c>
      <c r="F145" s="156"/>
      <c r="G145" s="156"/>
      <c r="H145" s="156"/>
      <c r="I145" s="156"/>
      <c r="J145" s="156">
        <v>500</v>
      </c>
      <c r="K145" s="156">
        <v>334.1</v>
      </c>
      <c r="L145" s="156"/>
      <c r="M145" s="156"/>
      <c r="N145" s="156"/>
      <c r="O145" s="156">
        <f>E145/D145*100</f>
        <v>66.820000000000007</v>
      </c>
      <c r="P145" s="124" t="s">
        <v>95</v>
      </c>
      <c r="Q145" s="124">
        <v>5</v>
      </c>
      <c r="R145" s="124">
        <v>2</v>
      </c>
      <c r="S145" s="175">
        <f t="shared" si="22"/>
        <v>40</v>
      </c>
    </row>
    <row r="146" spans="1:20" ht="89.25" x14ac:dyDescent="0.25">
      <c r="A146" s="104"/>
      <c r="B146" s="124" t="s">
        <v>337</v>
      </c>
      <c r="C146" s="124"/>
      <c r="D146" s="190"/>
      <c r="E146" s="112"/>
      <c r="F146" s="156"/>
      <c r="G146" s="156"/>
      <c r="H146" s="156"/>
      <c r="I146" s="156"/>
      <c r="J146" s="112"/>
      <c r="K146" s="112"/>
      <c r="L146" s="156"/>
      <c r="M146" s="156"/>
      <c r="N146" s="156"/>
      <c r="O146" s="156"/>
      <c r="P146" s="124" t="s">
        <v>93</v>
      </c>
      <c r="Q146" s="124">
        <v>0</v>
      </c>
      <c r="R146" s="124">
        <v>0</v>
      </c>
      <c r="S146" s="175">
        <v>100</v>
      </c>
    </row>
    <row r="147" spans="1:20" ht="76.5" x14ac:dyDescent="0.25">
      <c r="A147" s="104"/>
      <c r="B147" s="124" t="s">
        <v>338</v>
      </c>
      <c r="C147" s="104"/>
      <c r="D147" s="190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56"/>
      <c r="P147" s="124" t="s">
        <v>353</v>
      </c>
      <c r="Q147" s="104">
        <v>100</v>
      </c>
      <c r="R147" s="104">
        <v>100</v>
      </c>
      <c r="S147" s="175">
        <f t="shared" si="22"/>
        <v>100</v>
      </c>
    </row>
    <row r="148" spans="1:20" ht="116.25" customHeight="1" x14ac:dyDescent="0.25">
      <c r="A148" s="104"/>
      <c r="B148" s="124" t="s">
        <v>339</v>
      </c>
      <c r="C148" s="104"/>
      <c r="D148" s="190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56"/>
      <c r="P148" s="124" t="s">
        <v>354</v>
      </c>
      <c r="Q148" s="104">
        <v>100</v>
      </c>
      <c r="R148" s="104">
        <v>100</v>
      </c>
      <c r="S148" s="175">
        <f t="shared" si="22"/>
        <v>100</v>
      </c>
    </row>
    <row r="149" spans="1:20" ht="162" customHeight="1" x14ac:dyDescent="0.25">
      <c r="A149" s="104"/>
      <c r="B149" s="124" t="s">
        <v>340</v>
      </c>
      <c r="C149" s="104"/>
      <c r="D149" s="190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56"/>
      <c r="P149" s="124" t="s">
        <v>355</v>
      </c>
      <c r="Q149" s="104">
        <v>0</v>
      </c>
      <c r="R149" s="104">
        <v>0</v>
      </c>
      <c r="S149" s="175">
        <v>100</v>
      </c>
    </row>
    <row r="150" spans="1:20" ht="102" x14ac:dyDescent="0.25">
      <c r="A150" s="104"/>
      <c r="B150" s="124" t="s">
        <v>341</v>
      </c>
      <c r="C150" s="104"/>
      <c r="D150" s="190">
        <v>600</v>
      </c>
      <c r="E150" s="112">
        <v>600</v>
      </c>
      <c r="F150" s="112"/>
      <c r="G150" s="112"/>
      <c r="H150" s="112"/>
      <c r="I150" s="112"/>
      <c r="J150" s="112">
        <v>600</v>
      </c>
      <c r="K150" s="112">
        <v>600</v>
      </c>
      <c r="L150" s="112"/>
      <c r="M150" s="112"/>
      <c r="N150" s="112"/>
      <c r="O150" s="156">
        <f>E150/D150*100</f>
        <v>100</v>
      </c>
      <c r="P150" s="124" t="s">
        <v>356</v>
      </c>
      <c r="Q150" s="104">
        <v>18000</v>
      </c>
      <c r="R150" s="104">
        <v>19221</v>
      </c>
      <c r="S150" s="175">
        <f t="shared" si="22"/>
        <v>106.78333333333335</v>
      </c>
    </row>
    <row r="151" spans="1:20" ht="102" x14ac:dyDescent="0.25">
      <c r="A151" s="104"/>
      <c r="B151" s="124" t="s">
        <v>342</v>
      </c>
      <c r="C151" s="104"/>
      <c r="D151" s="190">
        <v>300</v>
      </c>
      <c r="E151" s="112">
        <v>200</v>
      </c>
      <c r="F151" s="112"/>
      <c r="G151" s="112"/>
      <c r="H151" s="112"/>
      <c r="I151" s="112"/>
      <c r="J151" s="112">
        <v>300</v>
      </c>
      <c r="K151" s="112">
        <v>200</v>
      </c>
      <c r="L151" s="112"/>
      <c r="M151" s="112"/>
      <c r="N151" s="112"/>
      <c r="O151" s="156">
        <f>E151/D151*100</f>
        <v>66.666666666666657</v>
      </c>
      <c r="P151" s="124" t="s">
        <v>357</v>
      </c>
      <c r="Q151" s="104">
        <v>2</v>
      </c>
      <c r="R151" s="104">
        <v>2</v>
      </c>
      <c r="S151" s="175">
        <f t="shared" si="22"/>
        <v>100</v>
      </c>
    </row>
    <row r="152" spans="1:20" ht="72.75" customHeight="1" x14ac:dyDescent="0.25">
      <c r="A152" s="17">
        <v>9</v>
      </c>
      <c r="B152" s="21" t="s">
        <v>61</v>
      </c>
      <c r="C152" s="17" t="s">
        <v>120</v>
      </c>
      <c r="D152" s="22">
        <v>33991.5</v>
      </c>
      <c r="E152" s="22">
        <v>25022.1</v>
      </c>
      <c r="F152" s="22"/>
      <c r="G152" s="22"/>
      <c r="H152" s="22"/>
      <c r="I152" s="22"/>
      <c r="J152" s="22">
        <v>33991.5</v>
      </c>
      <c r="K152" s="22">
        <v>25022.1</v>
      </c>
      <c r="L152" s="22"/>
      <c r="M152" s="22"/>
      <c r="N152" s="22"/>
      <c r="O152" s="22">
        <f>E152/D152*100</f>
        <v>73.612814968447992</v>
      </c>
      <c r="P152" s="21"/>
      <c r="Q152" s="17"/>
      <c r="R152" s="17"/>
      <c r="S152" s="22"/>
      <c r="T152" s="7"/>
    </row>
    <row r="153" spans="1:20" ht="63.75" x14ac:dyDescent="0.25">
      <c r="A153" s="104"/>
      <c r="B153" s="124" t="s">
        <v>72</v>
      </c>
      <c r="C153" s="104"/>
      <c r="D153" s="112">
        <v>33991.5</v>
      </c>
      <c r="E153" s="112">
        <v>25022.1</v>
      </c>
      <c r="F153" s="112"/>
      <c r="G153" s="112"/>
      <c r="H153" s="112"/>
      <c r="I153" s="112"/>
      <c r="J153" s="112">
        <v>33991.5</v>
      </c>
      <c r="K153" s="112">
        <v>25022.1</v>
      </c>
      <c r="L153" s="112"/>
      <c r="M153" s="112"/>
      <c r="N153" s="104"/>
      <c r="O153" s="112">
        <f>E153/D153*100</f>
        <v>73.612814968447992</v>
      </c>
      <c r="P153" s="124" t="s">
        <v>275</v>
      </c>
      <c r="Q153" s="104">
        <v>405</v>
      </c>
      <c r="R153" s="104">
        <v>453.75</v>
      </c>
      <c r="S153" s="112">
        <v>112.03703703703704</v>
      </c>
      <c r="T153" s="7"/>
    </row>
    <row r="154" spans="1:20" ht="102" x14ac:dyDescent="0.25">
      <c r="A154" s="104"/>
      <c r="B154" s="124" t="s">
        <v>62</v>
      </c>
      <c r="C154" s="104"/>
      <c r="D154" s="112">
        <v>0</v>
      </c>
      <c r="E154" s="112">
        <v>0</v>
      </c>
      <c r="F154" s="112"/>
      <c r="G154" s="112"/>
      <c r="H154" s="112"/>
      <c r="I154" s="112"/>
      <c r="J154" s="112">
        <v>0</v>
      </c>
      <c r="K154" s="112">
        <v>0</v>
      </c>
      <c r="L154" s="112"/>
      <c r="M154" s="112"/>
      <c r="N154" s="104"/>
      <c r="O154" s="112"/>
      <c r="P154" s="124" t="s">
        <v>276</v>
      </c>
      <c r="Q154" s="104">
        <v>43</v>
      </c>
      <c r="R154" s="104">
        <v>43.82</v>
      </c>
      <c r="S154" s="112">
        <v>101.90697674418605</v>
      </c>
    </row>
    <row r="155" spans="1:20" ht="38.25" x14ac:dyDescent="0.25">
      <c r="A155" s="104"/>
      <c r="B155" s="124" t="s">
        <v>63</v>
      </c>
      <c r="C155" s="104"/>
      <c r="D155" s="112">
        <v>200</v>
      </c>
      <c r="E155" s="112">
        <v>171.5</v>
      </c>
      <c r="F155" s="112"/>
      <c r="G155" s="112"/>
      <c r="H155" s="112"/>
      <c r="I155" s="112"/>
      <c r="J155" s="112">
        <v>200</v>
      </c>
      <c r="K155" s="112">
        <v>171.5</v>
      </c>
      <c r="L155" s="112"/>
      <c r="M155" s="112"/>
      <c r="N155" s="104"/>
      <c r="O155" s="112">
        <f t="shared" ref="O155:O159" si="23">E155/D155*100</f>
        <v>85.75</v>
      </c>
      <c r="P155" s="124"/>
      <c r="Q155" s="104"/>
      <c r="R155" s="104"/>
      <c r="S155" s="112"/>
    </row>
    <row r="156" spans="1:20" ht="63.75" x14ac:dyDescent="0.25">
      <c r="A156" s="104"/>
      <c r="B156" s="124" t="s">
        <v>64</v>
      </c>
      <c r="C156" s="104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04"/>
      <c r="O156" s="112"/>
      <c r="P156" s="124"/>
      <c r="Q156" s="104"/>
      <c r="R156" s="104"/>
      <c r="S156" s="112"/>
    </row>
    <row r="157" spans="1:20" ht="89.25" x14ac:dyDescent="0.25">
      <c r="A157" s="104"/>
      <c r="B157" s="124" t="s">
        <v>65</v>
      </c>
      <c r="C157" s="104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04"/>
      <c r="O157" s="112"/>
      <c r="P157" s="124"/>
      <c r="Q157" s="104"/>
      <c r="R157" s="104"/>
      <c r="S157" s="112"/>
    </row>
    <row r="158" spans="1:20" ht="51" x14ac:dyDescent="0.25">
      <c r="A158" s="104"/>
      <c r="B158" s="124" t="s">
        <v>66</v>
      </c>
      <c r="C158" s="104"/>
      <c r="D158" s="112">
        <v>18000</v>
      </c>
      <c r="E158" s="112">
        <v>12000</v>
      </c>
      <c r="F158" s="112"/>
      <c r="G158" s="112"/>
      <c r="H158" s="112"/>
      <c r="I158" s="112"/>
      <c r="J158" s="112">
        <v>18000</v>
      </c>
      <c r="K158" s="112">
        <v>12000</v>
      </c>
      <c r="L158" s="112"/>
      <c r="M158" s="112"/>
      <c r="N158" s="104"/>
      <c r="O158" s="112">
        <f t="shared" si="23"/>
        <v>66.666666666666657</v>
      </c>
      <c r="P158" s="124"/>
      <c r="Q158" s="104"/>
      <c r="R158" s="104"/>
      <c r="S158" s="112"/>
    </row>
    <row r="159" spans="1:20" ht="38.25" x14ac:dyDescent="0.25">
      <c r="A159" s="104"/>
      <c r="B159" s="124" t="s">
        <v>67</v>
      </c>
      <c r="C159" s="104"/>
      <c r="D159" s="112">
        <v>15791.5</v>
      </c>
      <c r="E159" s="112">
        <v>12850.578</v>
      </c>
      <c r="F159" s="112"/>
      <c r="G159" s="112"/>
      <c r="H159" s="112"/>
      <c r="I159" s="112"/>
      <c r="J159" s="112">
        <v>15791.5</v>
      </c>
      <c r="K159" s="112">
        <v>12850.578</v>
      </c>
      <c r="L159" s="112"/>
      <c r="M159" s="112"/>
      <c r="N159" s="104"/>
      <c r="O159" s="112">
        <f t="shared" si="23"/>
        <v>81.376550675996569</v>
      </c>
      <c r="P159" s="124"/>
      <c r="Q159" s="104"/>
      <c r="R159" s="104"/>
      <c r="S159" s="112"/>
    </row>
    <row r="160" spans="1:20" ht="63.75" x14ac:dyDescent="0.25">
      <c r="A160" s="104"/>
      <c r="B160" s="124" t="s">
        <v>68</v>
      </c>
      <c r="C160" s="104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04"/>
      <c r="O160" s="112"/>
      <c r="P160" s="124"/>
      <c r="Q160" s="104"/>
      <c r="R160" s="104"/>
      <c r="S160" s="112"/>
    </row>
    <row r="161" spans="1:21" ht="38.25" x14ac:dyDescent="0.25">
      <c r="A161" s="104"/>
      <c r="B161" s="124" t="s">
        <v>69</v>
      </c>
      <c r="C161" s="104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04"/>
      <c r="O161" s="112"/>
      <c r="P161" s="124"/>
      <c r="Q161" s="104"/>
      <c r="R161" s="104"/>
      <c r="S161" s="112"/>
    </row>
    <row r="162" spans="1:21" ht="89.25" x14ac:dyDescent="0.25">
      <c r="A162" s="104"/>
      <c r="B162" s="124" t="s">
        <v>70</v>
      </c>
      <c r="C162" s="104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04"/>
      <c r="O162" s="112"/>
      <c r="P162" s="124"/>
      <c r="Q162" s="104"/>
      <c r="R162" s="104"/>
      <c r="S162" s="112"/>
    </row>
    <row r="163" spans="1:21" ht="76.5" x14ac:dyDescent="0.25">
      <c r="A163" s="104"/>
      <c r="B163" s="124" t="s">
        <v>71</v>
      </c>
      <c r="C163" s="104"/>
      <c r="D163" s="112">
        <v>0</v>
      </c>
      <c r="E163" s="112">
        <v>0</v>
      </c>
      <c r="F163" s="112"/>
      <c r="G163" s="112"/>
      <c r="H163" s="112"/>
      <c r="I163" s="112"/>
      <c r="J163" s="112">
        <v>0</v>
      </c>
      <c r="K163" s="112">
        <v>0</v>
      </c>
      <c r="L163" s="112"/>
      <c r="M163" s="112"/>
      <c r="N163" s="104"/>
      <c r="O163" s="112"/>
      <c r="P163" s="124" t="s">
        <v>277</v>
      </c>
      <c r="Q163" s="104">
        <v>100</v>
      </c>
      <c r="R163" s="104">
        <v>100</v>
      </c>
      <c r="S163" s="112">
        <v>100</v>
      </c>
    </row>
    <row r="164" spans="1:21" ht="153" x14ac:dyDescent="0.25">
      <c r="A164" s="104"/>
      <c r="B164" s="124" t="s">
        <v>73</v>
      </c>
      <c r="C164" s="104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04"/>
      <c r="O164" s="112"/>
      <c r="P164" s="124"/>
      <c r="Q164" s="104"/>
      <c r="R164" s="104"/>
      <c r="S164" s="112"/>
    </row>
    <row r="165" spans="1:21" ht="153" x14ac:dyDescent="0.25">
      <c r="A165" s="104"/>
      <c r="B165" s="124" t="s">
        <v>74</v>
      </c>
      <c r="C165" s="104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04"/>
      <c r="O165" s="112"/>
      <c r="P165" s="124"/>
      <c r="Q165" s="104"/>
      <c r="R165" s="104"/>
      <c r="S165" s="112"/>
    </row>
    <row r="166" spans="1:21" ht="63.75" x14ac:dyDescent="0.25">
      <c r="A166" s="104"/>
      <c r="B166" s="124" t="s">
        <v>75</v>
      </c>
      <c r="C166" s="104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04"/>
      <c r="O166" s="112"/>
      <c r="P166" s="124"/>
      <c r="Q166" s="104"/>
      <c r="R166" s="104"/>
      <c r="S166" s="112"/>
    </row>
    <row r="167" spans="1:21" ht="63.75" x14ac:dyDescent="0.25">
      <c r="A167" s="17">
        <v>10</v>
      </c>
      <c r="B167" s="21" t="s">
        <v>124</v>
      </c>
      <c r="C167" s="21" t="s">
        <v>120</v>
      </c>
      <c r="D167" s="23">
        <v>88642.4</v>
      </c>
      <c r="E167" s="23">
        <v>88256.4</v>
      </c>
      <c r="F167" s="23">
        <v>5877.1</v>
      </c>
      <c r="G167" s="23">
        <v>5877.1</v>
      </c>
      <c r="H167" s="23">
        <v>44118</v>
      </c>
      <c r="I167" s="23">
        <v>44090.400000000001</v>
      </c>
      <c r="J167" s="23">
        <v>38647.300000000003</v>
      </c>
      <c r="K167" s="23">
        <v>38410.6</v>
      </c>
      <c r="L167" s="23"/>
      <c r="M167" s="23"/>
      <c r="N167" s="23"/>
      <c r="O167" s="23">
        <f>E167/D167*100</f>
        <v>99.564542476286746</v>
      </c>
      <c r="P167" s="25"/>
      <c r="Q167" s="26"/>
      <c r="R167" s="26"/>
      <c r="S167" s="26"/>
      <c r="T167" s="7"/>
      <c r="U167" s="7"/>
    </row>
    <row r="168" spans="1:21" ht="114.75" x14ac:dyDescent="0.25">
      <c r="A168" s="104"/>
      <c r="B168" s="124" t="s">
        <v>96</v>
      </c>
      <c r="C168" s="124"/>
      <c r="D168" s="156">
        <v>4564.3999999999996</v>
      </c>
      <c r="E168" s="156">
        <v>4564.3999999999996</v>
      </c>
      <c r="F168" s="156">
        <v>2151.6999999999998</v>
      </c>
      <c r="G168" s="156">
        <v>2151.6999999999998</v>
      </c>
      <c r="H168" s="156">
        <v>2151.6999999999998</v>
      </c>
      <c r="I168" s="156">
        <v>2151.6999999999998</v>
      </c>
      <c r="J168" s="156">
        <v>261</v>
      </c>
      <c r="K168" s="156">
        <v>261</v>
      </c>
      <c r="L168" s="156"/>
      <c r="M168" s="156"/>
      <c r="N168" s="156"/>
      <c r="O168" s="197">
        <f>E168/D168*100</f>
        <v>100</v>
      </c>
      <c r="P168" s="124" t="s">
        <v>278</v>
      </c>
      <c r="Q168" s="124">
        <v>246</v>
      </c>
      <c r="R168" s="124">
        <v>246</v>
      </c>
      <c r="S168" s="124">
        <v>100</v>
      </c>
      <c r="T168" s="7"/>
    </row>
    <row r="169" spans="1:21" ht="58.5" customHeight="1" x14ac:dyDescent="0.25">
      <c r="A169" s="104"/>
      <c r="B169" s="147" t="s">
        <v>198</v>
      </c>
      <c r="C169" s="147"/>
      <c r="D169" s="198">
        <v>4564.3999999999996</v>
      </c>
      <c r="E169" s="198">
        <v>4564.3999999999996</v>
      </c>
      <c r="F169" s="198">
        <v>2151.6999999999998</v>
      </c>
      <c r="G169" s="198">
        <v>2151.6999999999998</v>
      </c>
      <c r="H169" s="198">
        <v>2151.6999999999998</v>
      </c>
      <c r="I169" s="198">
        <v>2151.6999999999998</v>
      </c>
      <c r="J169" s="198">
        <v>261</v>
      </c>
      <c r="K169" s="198">
        <v>261</v>
      </c>
      <c r="L169" s="198"/>
      <c r="M169" s="198"/>
      <c r="N169" s="198"/>
      <c r="O169" s="198">
        <f>E169/D169*100</f>
        <v>100</v>
      </c>
      <c r="P169" s="124"/>
      <c r="Q169" s="124"/>
      <c r="R169" s="124"/>
      <c r="S169" s="124"/>
      <c r="T169" s="7"/>
    </row>
    <row r="170" spans="1:21" ht="95.25" customHeight="1" x14ac:dyDescent="0.25">
      <c r="A170" s="150"/>
      <c r="B170" s="124" t="s">
        <v>199</v>
      </c>
      <c r="C170" s="135"/>
      <c r="D170" s="156">
        <v>46983.7</v>
      </c>
      <c r="E170" s="156">
        <v>46983.7</v>
      </c>
      <c r="F170" s="156">
        <v>3725.37</v>
      </c>
      <c r="G170" s="156">
        <v>3725.4</v>
      </c>
      <c r="H170" s="156">
        <v>30076</v>
      </c>
      <c r="I170" s="156">
        <v>30076</v>
      </c>
      <c r="J170" s="156">
        <v>13182.3</v>
      </c>
      <c r="K170" s="156">
        <v>13182.3</v>
      </c>
      <c r="L170" s="156"/>
      <c r="M170" s="156"/>
      <c r="N170" s="156"/>
      <c r="O170" s="198">
        <f t="shared" ref="O170:O173" si="24">E170/D170*100</f>
        <v>100</v>
      </c>
      <c r="P170" s="135" t="s">
        <v>279</v>
      </c>
      <c r="Q170" s="124">
        <v>3</v>
      </c>
      <c r="R170" s="124">
        <v>3</v>
      </c>
      <c r="S170" s="124">
        <v>100</v>
      </c>
    </row>
    <row r="171" spans="1:21" ht="76.5" x14ac:dyDescent="0.25">
      <c r="A171" s="199"/>
      <c r="B171" s="200" t="s">
        <v>200</v>
      </c>
      <c r="C171" s="200"/>
      <c r="D171" s="201">
        <v>5814.5</v>
      </c>
      <c r="E171" s="201">
        <v>5814.5</v>
      </c>
      <c r="F171" s="201">
        <v>3725.37</v>
      </c>
      <c r="G171" s="201">
        <v>3725.4</v>
      </c>
      <c r="H171" s="201">
        <v>76.03</v>
      </c>
      <c r="I171" s="201">
        <v>76</v>
      </c>
      <c r="J171" s="201">
        <v>2013.1</v>
      </c>
      <c r="K171" s="201">
        <v>2013.1</v>
      </c>
      <c r="L171" s="201"/>
      <c r="M171" s="201"/>
      <c r="N171" s="201"/>
      <c r="O171" s="198">
        <f t="shared" si="24"/>
        <v>100</v>
      </c>
      <c r="P171" s="200"/>
      <c r="Q171" s="200"/>
      <c r="R171" s="200"/>
      <c r="S171" s="200"/>
    </row>
    <row r="172" spans="1:21" ht="76.5" x14ac:dyDescent="0.25">
      <c r="A172" s="104"/>
      <c r="B172" s="124" t="s">
        <v>201</v>
      </c>
      <c r="C172" s="124"/>
      <c r="D172" s="156">
        <v>41169.199999999997</v>
      </c>
      <c r="E172" s="156">
        <v>41169.199999999997</v>
      </c>
      <c r="F172" s="156">
        <v>0</v>
      </c>
      <c r="G172" s="156">
        <v>0</v>
      </c>
      <c r="H172" s="156">
        <v>30000</v>
      </c>
      <c r="I172" s="156">
        <v>30000</v>
      </c>
      <c r="J172" s="156">
        <v>11169.2</v>
      </c>
      <c r="K172" s="156">
        <v>11169.2</v>
      </c>
      <c r="L172" s="156"/>
      <c r="M172" s="156"/>
      <c r="N172" s="156"/>
      <c r="O172" s="198">
        <f t="shared" si="24"/>
        <v>100</v>
      </c>
      <c r="P172" s="124"/>
      <c r="Q172" s="124"/>
      <c r="R172" s="124"/>
      <c r="S172" s="124"/>
      <c r="T172" s="7"/>
    </row>
    <row r="173" spans="1:21" ht="114" customHeight="1" x14ac:dyDescent="0.25">
      <c r="A173" s="104"/>
      <c r="B173" s="124" t="s">
        <v>202</v>
      </c>
      <c r="C173" s="124"/>
      <c r="D173" s="156">
        <v>37094.300000000003</v>
      </c>
      <c r="E173" s="156">
        <v>36708.300000000003</v>
      </c>
      <c r="F173" s="156">
        <v>0</v>
      </c>
      <c r="G173" s="156">
        <v>0</v>
      </c>
      <c r="H173" s="156">
        <v>11890.3</v>
      </c>
      <c r="I173" s="156">
        <v>11741</v>
      </c>
      <c r="J173" s="156">
        <v>25204</v>
      </c>
      <c r="K173" s="156">
        <v>24967.3</v>
      </c>
      <c r="L173" s="156"/>
      <c r="M173" s="156"/>
      <c r="N173" s="156"/>
      <c r="O173" s="198">
        <f t="shared" si="24"/>
        <v>98.959408857964704</v>
      </c>
      <c r="P173" s="202" t="s">
        <v>280</v>
      </c>
      <c r="Q173" s="124">
        <v>10</v>
      </c>
      <c r="R173" s="124">
        <v>23</v>
      </c>
      <c r="S173" s="124">
        <v>230</v>
      </c>
    </row>
    <row r="174" spans="1:21" ht="66" customHeight="1" x14ac:dyDescent="0.25">
      <c r="A174" s="122"/>
      <c r="B174" s="147" t="s">
        <v>203</v>
      </c>
      <c r="C174" s="147"/>
      <c r="D174" s="198">
        <v>650</v>
      </c>
      <c r="E174" s="198">
        <v>650</v>
      </c>
      <c r="F174" s="198"/>
      <c r="G174" s="198"/>
      <c r="H174" s="198"/>
      <c r="I174" s="198"/>
      <c r="J174" s="198">
        <v>650</v>
      </c>
      <c r="K174" s="198">
        <v>650</v>
      </c>
      <c r="L174" s="198"/>
      <c r="M174" s="198"/>
      <c r="N174" s="198"/>
      <c r="O174" s="198">
        <f>E174/D174*100</f>
        <v>100</v>
      </c>
      <c r="P174" s="203" t="s">
        <v>281</v>
      </c>
      <c r="Q174" s="147">
        <v>1</v>
      </c>
      <c r="R174" s="147">
        <v>1</v>
      </c>
      <c r="S174" s="198">
        <v>100</v>
      </c>
    </row>
    <row r="175" spans="1:21" ht="100.5" customHeight="1" x14ac:dyDescent="0.25">
      <c r="A175" s="104"/>
      <c r="B175" s="124" t="s">
        <v>204</v>
      </c>
      <c r="C175" s="124"/>
      <c r="D175" s="156">
        <v>2574.8000000000002</v>
      </c>
      <c r="E175" s="156">
        <v>2574.8000000000002</v>
      </c>
      <c r="F175" s="156"/>
      <c r="G175" s="156"/>
      <c r="H175" s="156"/>
      <c r="I175" s="156"/>
      <c r="J175" s="156">
        <v>2574.8000000000002</v>
      </c>
      <c r="K175" s="156">
        <v>2574.8000000000002</v>
      </c>
      <c r="L175" s="156"/>
      <c r="M175" s="156"/>
      <c r="N175" s="156"/>
      <c r="O175" s="156">
        <f>E175/D175*100</f>
        <v>100</v>
      </c>
      <c r="P175" s="124"/>
      <c r="Q175" s="124"/>
      <c r="R175" s="124"/>
      <c r="S175" s="124"/>
    </row>
    <row r="176" spans="1:21" ht="137.25" customHeight="1" x14ac:dyDescent="0.25">
      <c r="A176" s="104"/>
      <c r="B176" s="124" t="s">
        <v>205</v>
      </c>
      <c r="C176" s="124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24"/>
      <c r="Q176" s="124"/>
      <c r="R176" s="124"/>
      <c r="S176" s="124"/>
    </row>
    <row r="177" spans="1:20" ht="89.25" x14ac:dyDescent="0.25">
      <c r="A177" s="104"/>
      <c r="B177" s="147" t="s">
        <v>206</v>
      </c>
      <c r="C177" s="147"/>
      <c r="D177" s="198"/>
      <c r="E177" s="198"/>
      <c r="F177" s="198"/>
      <c r="G177" s="198"/>
      <c r="H177" s="198"/>
      <c r="I177" s="198"/>
      <c r="J177" s="198"/>
      <c r="K177" s="198"/>
      <c r="L177" s="198"/>
      <c r="M177" s="198"/>
      <c r="N177" s="198"/>
      <c r="O177" s="198"/>
      <c r="P177" s="124"/>
      <c r="Q177" s="124"/>
      <c r="R177" s="124"/>
      <c r="S177" s="124"/>
    </row>
    <row r="178" spans="1:20" ht="144" customHeight="1" x14ac:dyDescent="0.25">
      <c r="A178" s="104"/>
      <c r="B178" s="124" t="s">
        <v>207</v>
      </c>
      <c r="C178" s="124"/>
      <c r="D178" s="156">
        <v>393.4</v>
      </c>
      <c r="E178" s="156">
        <v>393.4</v>
      </c>
      <c r="F178" s="156"/>
      <c r="G178" s="156"/>
      <c r="H178" s="156"/>
      <c r="I178" s="156"/>
      <c r="J178" s="156">
        <v>393.4</v>
      </c>
      <c r="K178" s="156">
        <v>393.4</v>
      </c>
      <c r="L178" s="156"/>
      <c r="M178" s="156"/>
      <c r="N178" s="156"/>
      <c r="O178" s="156">
        <f>E178/D178*100</f>
        <v>100</v>
      </c>
      <c r="P178" s="124"/>
      <c r="Q178" s="124"/>
      <c r="R178" s="124"/>
      <c r="S178" s="124"/>
    </row>
    <row r="179" spans="1:20" ht="102" x14ac:dyDescent="0.25">
      <c r="A179" s="104"/>
      <c r="B179" s="124" t="s">
        <v>208</v>
      </c>
      <c r="C179" s="124"/>
      <c r="D179" s="156">
        <v>3183.5</v>
      </c>
      <c r="E179" s="156">
        <v>3183.5</v>
      </c>
      <c r="F179" s="156"/>
      <c r="G179" s="156"/>
      <c r="H179" s="156"/>
      <c r="I179" s="156"/>
      <c r="J179" s="156">
        <v>3183.5</v>
      </c>
      <c r="K179" s="156">
        <v>3183.5</v>
      </c>
      <c r="L179" s="156"/>
      <c r="M179" s="156"/>
      <c r="N179" s="156"/>
      <c r="O179" s="156">
        <f>E179/D179*100</f>
        <v>100</v>
      </c>
      <c r="P179" s="124"/>
      <c r="Q179" s="124"/>
      <c r="R179" s="124"/>
      <c r="S179" s="124"/>
    </row>
    <row r="180" spans="1:20" ht="38.25" customHeight="1" x14ac:dyDescent="0.25">
      <c r="A180" s="149"/>
      <c r="B180" s="158" t="s">
        <v>209</v>
      </c>
      <c r="C180" s="158"/>
      <c r="D180" s="204"/>
      <c r="E180" s="204"/>
      <c r="F180" s="204"/>
      <c r="G180" s="204"/>
      <c r="H180" s="204"/>
      <c r="I180" s="204"/>
      <c r="J180" s="204"/>
      <c r="K180" s="204"/>
      <c r="L180" s="204"/>
      <c r="M180" s="204"/>
      <c r="N180" s="204"/>
      <c r="O180" s="204"/>
      <c r="P180" s="158"/>
      <c r="Q180" s="158"/>
      <c r="R180" s="158"/>
      <c r="S180" s="204"/>
    </row>
    <row r="181" spans="1:20" ht="25.5" customHeight="1" x14ac:dyDescent="0.25">
      <c r="A181" s="98"/>
      <c r="B181" s="162"/>
      <c r="C181" s="162"/>
      <c r="D181" s="205"/>
      <c r="E181" s="205"/>
      <c r="F181" s="205"/>
      <c r="G181" s="205"/>
      <c r="H181" s="205"/>
      <c r="I181" s="205"/>
      <c r="J181" s="205"/>
      <c r="K181" s="205"/>
      <c r="L181" s="205"/>
      <c r="M181" s="205"/>
      <c r="N181" s="205"/>
      <c r="O181" s="205"/>
      <c r="P181" s="162"/>
      <c r="Q181" s="162"/>
      <c r="R181" s="162"/>
      <c r="S181" s="205"/>
    </row>
    <row r="182" spans="1:20" ht="25.5" customHeight="1" x14ac:dyDescent="0.25">
      <c r="A182" s="123"/>
      <c r="B182" s="166"/>
      <c r="C182" s="166"/>
      <c r="D182" s="206"/>
      <c r="E182" s="206"/>
      <c r="F182" s="206"/>
      <c r="G182" s="206"/>
      <c r="H182" s="206"/>
      <c r="I182" s="206"/>
      <c r="J182" s="206"/>
      <c r="K182" s="206"/>
      <c r="L182" s="206"/>
      <c r="M182" s="206"/>
      <c r="N182" s="206"/>
      <c r="O182" s="206"/>
      <c r="P182" s="166"/>
      <c r="Q182" s="166"/>
      <c r="R182" s="166"/>
      <c r="S182" s="206"/>
    </row>
    <row r="183" spans="1:20" ht="76.5" x14ac:dyDescent="0.25">
      <c r="A183" s="104"/>
      <c r="B183" s="147" t="s">
        <v>210</v>
      </c>
      <c r="C183" s="147"/>
      <c r="D183" s="198">
        <v>5000</v>
      </c>
      <c r="E183" s="198">
        <v>4843.3</v>
      </c>
      <c r="F183" s="198"/>
      <c r="G183" s="198"/>
      <c r="H183" s="198">
        <v>4000</v>
      </c>
      <c r="I183" s="198">
        <v>4000</v>
      </c>
      <c r="J183" s="198">
        <v>1000</v>
      </c>
      <c r="K183" s="198">
        <v>843.3</v>
      </c>
      <c r="L183" s="198"/>
      <c r="M183" s="198"/>
      <c r="N183" s="198"/>
      <c r="O183" s="198">
        <f>E183/D183*100</f>
        <v>96.866000000000014</v>
      </c>
      <c r="P183" s="124"/>
      <c r="Q183" s="124"/>
      <c r="R183" s="124"/>
      <c r="S183" s="124"/>
    </row>
    <row r="184" spans="1:20" ht="76.5" x14ac:dyDescent="0.25">
      <c r="A184" s="104"/>
      <c r="B184" s="124" t="s">
        <v>211</v>
      </c>
      <c r="C184" s="124"/>
      <c r="D184" s="156">
        <v>11731.5</v>
      </c>
      <c r="E184" s="156">
        <v>11731.5</v>
      </c>
      <c r="F184" s="156"/>
      <c r="G184" s="156"/>
      <c r="H184" s="156"/>
      <c r="I184" s="156"/>
      <c r="J184" s="156">
        <v>11731.5</v>
      </c>
      <c r="K184" s="156">
        <v>11731.5</v>
      </c>
      <c r="L184" s="156"/>
      <c r="M184" s="156"/>
      <c r="N184" s="156"/>
      <c r="O184" s="198">
        <f t="shared" ref="O184:O186" si="25">E184/D184*100</f>
        <v>100</v>
      </c>
      <c r="P184" s="124"/>
      <c r="Q184" s="124"/>
      <c r="R184" s="124"/>
      <c r="S184" s="124"/>
    </row>
    <row r="185" spans="1:20" ht="76.5" x14ac:dyDescent="0.25">
      <c r="A185" s="104"/>
      <c r="B185" s="124" t="s">
        <v>212</v>
      </c>
      <c r="C185" s="124"/>
      <c r="D185" s="156">
        <v>10912.3</v>
      </c>
      <c r="E185" s="156">
        <v>10683</v>
      </c>
      <c r="F185" s="156"/>
      <c r="G185" s="156"/>
      <c r="H185" s="156">
        <v>7890.3</v>
      </c>
      <c r="I185" s="156">
        <v>7741</v>
      </c>
      <c r="J185" s="156">
        <v>3022</v>
      </c>
      <c r="K185" s="156">
        <v>2942</v>
      </c>
      <c r="L185" s="156"/>
      <c r="M185" s="156"/>
      <c r="N185" s="156"/>
      <c r="O185" s="198">
        <f t="shared" si="25"/>
        <v>97.898701465318965</v>
      </c>
      <c r="P185" s="124"/>
      <c r="Q185" s="124"/>
      <c r="R185" s="124"/>
      <c r="S185" s="124"/>
    </row>
    <row r="186" spans="1:20" ht="80.25" customHeight="1" x14ac:dyDescent="0.25">
      <c r="A186" s="104"/>
      <c r="B186" s="124" t="s">
        <v>213</v>
      </c>
      <c r="C186" s="124"/>
      <c r="D186" s="156">
        <v>2648.8</v>
      </c>
      <c r="E186" s="156">
        <v>2648.8</v>
      </c>
      <c r="F186" s="156"/>
      <c r="G186" s="156"/>
      <c r="H186" s="156"/>
      <c r="I186" s="156"/>
      <c r="J186" s="156">
        <v>2648.8</v>
      </c>
      <c r="K186" s="156">
        <v>2648.8</v>
      </c>
      <c r="L186" s="156"/>
      <c r="M186" s="156"/>
      <c r="N186" s="156"/>
      <c r="O186" s="198">
        <f t="shared" si="25"/>
        <v>100</v>
      </c>
      <c r="P186" s="124"/>
      <c r="Q186" s="124"/>
      <c r="R186" s="124"/>
      <c r="S186" s="124"/>
    </row>
    <row r="187" spans="1:20" ht="42" customHeight="1" x14ac:dyDescent="0.25">
      <c r="A187" s="52">
        <v>11</v>
      </c>
      <c r="B187" s="50" t="s">
        <v>76</v>
      </c>
      <c r="C187" s="50" t="s">
        <v>120</v>
      </c>
      <c r="D187" s="48">
        <v>3604.8</v>
      </c>
      <c r="E187" s="48">
        <v>3604.8</v>
      </c>
      <c r="F187" s="48">
        <v>0</v>
      </c>
      <c r="G187" s="48">
        <v>0</v>
      </c>
      <c r="H187" s="48">
        <v>777</v>
      </c>
      <c r="I187" s="48">
        <v>777</v>
      </c>
      <c r="J187" s="48">
        <v>2827.8</v>
      </c>
      <c r="K187" s="48">
        <v>2827.8</v>
      </c>
      <c r="L187" s="48"/>
      <c r="M187" s="48"/>
      <c r="N187" s="50"/>
      <c r="O187" s="48">
        <f>E187/D187*100</f>
        <v>100</v>
      </c>
      <c r="P187" s="33" t="s">
        <v>282</v>
      </c>
      <c r="Q187" s="25">
        <v>1020</v>
      </c>
      <c r="R187" s="25">
        <v>755</v>
      </c>
      <c r="S187" s="26">
        <v>125.98</v>
      </c>
      <c r="T187" s="11"/>
    </row>
    <row r="188" spans="1:20" ht="66" customHeight="1" x14ac:dyDescent="0.25">
      <c r="A188" s="53"/>
      <c r="B188" s="51"/>
      <c r="C188" s="51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51"/>
      <c r="O188" s="49"/>
      <c r="P188" s="33" t="s">
        <v>283</v>
      </c>
      <c r="Q188" s="25">
        <v>340</v>
      </c>
      <c r="R188" s="25">
        <v>198</v>
      </c>
      <c r="S188" s="26">
        <v>141.76</v>
      </c>
      <c r="T188" s="11"/>
    </row>
    <row r="189" spans="1:20" ht="63.75" x14ac:dyDescent="0.25">
      <c r="A189" s="207"/>
      <c r="B189" s="124" t="s">
        <v>79</v>
      </c>
      <c r="C189" s="208"/>
      <c r="D189" s="197">
        <v>3564.8</v>
      </c>
      <c r="E189" s="197">
        <v>3564.8</v>
      </c>
      <c r="F189" s="197">
        <v>0</v>
      </c>
      <c r="G189" s="197">
        <v>0</v>
      </c>
      <c r="H189" s="197">
        <v>777</v>
      </c>
      <c r="I189" s="197">
        <v>777</v>
      </c>
      <c r="J189" s="197">
        <v>2787.8</v>
      </c>
      <c r="K189" s="197">
        <v>2787.8</v>
      </c>
      <c r="L189" s="197"/>
      <c r="M189" s="197"/>
      <c r="N189" s="124"/>
      <c r="O189" s="197">
        <f>E189/D189*100</f>
        <v>100</v>
      </c>
      <c r="P189" s="127" t="s">
        <v>284</v>
      </c>
      <c r="Q189" s="124">
        <v>75</v>
      </c>
      <c r="R189" s="124">
        <v>76</v>
      </c>
      <c r="S189" s="156">
        <v>101</v>
      </c>
      <c r="T189" s="7"/>
    </row>
    <row r="190" spans="1:20" ht="51" x14ac:dyDescent="0.25">
      <c r="A190" s="209"/>
      <c r="B190" s="210" t="s">
        <v>153</v>
      </c>
      <c r="C190" s="211"/>
      <c r="D190" s="212">
        <v>3404.8</v>
      </c>
      <c r="E190" s="212">
        <v>3404.8</v>
      </c>
      <c r="F190" s="212"/>
      <c r="G190" s="212"/>
      <c r="H190" s="212">
        <v>777</v>
      </c>
      <c r="I190" s="212">
        <v>777</v>
      </c>
      <c r="J190" s="212">
        <v>2627.8</v>
      </c>
      <c r="K190" s="212">
        <v>2627.8</v>
      </c>
      <c r="L190" s="212"/>
      <c r="M190" s="212"/>
      <c r="N190" s="210"/>
      <c r="O190" s="212">
        <f>E190/D190*100</f>
        <v>100</v>
      </c>
      <c r="P190" s="127" t="s">
        <v>285</v>
      </c>
      <c r="Q190" s="124">
        <v>3</v>
      </c>
      <c r="R190" s="124">
        <v>3</v>
      </c>
      <c r="S190" s="156">
        <v>100</v>
      </c>
      <c r="T190" s="7"/>
    </row>
    <row r="191" spans="1:20" ht="25.5" x14ac:dyDescent="0.25">
      <c r="A191" s="209"/>
      <c r="B191" s="210"/>
      <c r="C191" s="211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0"/>
      <c r="O191" s="212"/>
      <c r="P191" s="127" t="s">
        <v>286</v>
      </c>
      <c r="Q191" s="124">
        <v>18</v>
      </c>
      <c r="R191" s="124">
        <v>18</v>
      </c>
      <c r="S191" s="156">
        <v>100</v>
      </c>
      <c r="T191" s="7"/>
    </row>
    <row r="192" spans="1:20" ht="76.5" x14ac:dyDescent="0.25">
      <c r="A192" s="209"/>
      <c r="B192" s="210"/>
      <c r="C192" s="211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0"/>
      <c r="O192" s="212"/>
      <c r="P192" s="127" t="s">
        <v>287</v>
      </c>
      <c r="Q192" s="124">
        <v>5</v>
      </c>
      <c r="R192" s="124">
        <v>5</v>
      </c>
      <c r="S192" s="156">
        <v>100</v>
      </c>
      <c r="T192" s="7"/>
    </row>
    <row r="193" spans="1:20" ht="51" x14ac:dyDescent="0.25">
      <c r="A193" s="209"/>
      <c r="B193" s="210"/>
      <c r="C193" s="211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0"/>
      <c r="O193" s="212"/>
      <c r="P193" s="127" t="s">
        <v>288</v>
      </c>
      <c r="Q193" s="124">
        <v>25</v>
      </c>
      <c r="R193" s="124">
        <v>27</v>
      </c>
      <c r="S193" s="156">
        <v>108</v>
      </c>
      <c r="T193" s="7"/>
    </row>
    <row r="194" spans="1:20" ht="102" x14ac:dyDescent="0.25">
      <c r="A194" s="209"/>
      <c r="B194" s="210"/>
      <c r="C194" s="211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0"/>
      <c r="O194" s="212"/>
      <c r="P194" s="127" t="s">
        <v>289</v>
      </c>
      <c r="Q194" s="124" t="s">
        <v>304</v>
      </c>
      <c r="R194" s="124" t="s">
        <v>304</v>
      </c>
      <c r="S194" s="156">
        <v>100</v>
      </c>
      <c r="T194" s="7"/>
    </row>
    <row r="195" spans="1:20" ht="25.5" x14ac:dyDescent="0.25">
      <c r="A195" s="213"/>
      <c r="B195" s="210" t="s">
        <v>80</v>
      </c>
      <c r="C195" s="210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12"/>
      <c r="P195" s="127" t="s">
        <v>290</v>
      </c>
      <c r="Q195" s="124">
        <v>4</v>
      </c>
      <c r="R195" s="124">
        <v>4</v>
      </c>
      <c r="S195" s="156">
        <v>100</v>
      </c>
      <c r="T195" s="7"/>
    </row>
    <row r="196" spans="1:20" ht="63.75" x14ac:dyDescent="0.25">
      <c r="A196" s="213"/>
      <c r="B196" s="210"/>
      <c r="C196" s="210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12"/>
      <c r="P196" s="127" t="s">
        <v>291</v>
      </c>
      <c r="Q196" s="124">
        <v>78</v>
      </c>
      <c r="R196" s="124">
        <v>78</v>
      </c>
      <c r="S196" s="156">
        <v>100</v>
      </c>
      <c r="T196" s="7"/>
    </row>
    <row r="197" spans="1:20" ht="63.75" x14ac:dyDescent="0.25">
      <c r="A197" s="213"/>
      <c r="B197" s="210"/>
      <c r="C197" s="210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12"/>
      <c r="P197" s="127" t="s">
        <v>292</v>
      </c>
      <c r="Q197" s="124">
        <v>100</v>
      </c>
      <c r="R197" s="124">
        <v>120</v>
      </c>
      <c r="S197" s="156">
        <v>120</v>
      </c>
      <c r="T197" s="7"/>
    </row>
    <row r="198" spans="1:20" ht="51" x14ac:dyDescent="0.25">
      <c r="A198" s="213"/>
      <c r="B198" s="210"/>
      <c r="C198" s="210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12"/>
      <c r="P198" s="127" t="s">
        <v>293</v>
      </c>
      <c r="Q198" s="124">
        <v>100</v>
      </c>
      <c r="R198" s="124">
        <v>100</v>
      </c>
      <c r="S198" s="156">
        <v>100</v>
      </c>
      <c r="T198" s="7"/>
    </row>
    <row r="199" spans="1:20" ht="38.25" x14ac:dyDescent="0.25">
      <c r="A199" s="213"/>
      <c r="B199" s="210"/>
      <c r="C199" s="210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127" t="s">
        <v>294</v>
      </c>
      <c r="Q199" s="124">
        <v>10</v>
      </c>
      <c r="R199" s="124">
        <v>10</v>
      </c>
      <c r="S199" s="156">
        <v>100</v>
      </c>
      <c r="T199" s="7"/>
    </row>
    <row r="200" spans="1:20" ht="38.25" x14ac:dyDescent="0.25">
      <c r="A200" s="213"/>
      <c r="B200" s="210" t="s">
        <v>81</v>
      </c>
      <c r="C200" s="210"/>
      <c r="D200" s="212">
        <v>160</v>
      </c>
      <c r="E200" s="212">
        <v>160</v>
      </c>
      <c r="F200" s="212"/>
      <c r="G200" s="212"/>
      <c r="H200" s="212"/>
      <c r="I200" s="212"/>
      <c r="J200" s="212">
        <v>160</v>
      </c>
      <c r="K200" s="212">
        <v>160</v>
      </c>
      <c r="L200" s="212"/>
      <c r="M200" s="212"/>
      <c r="N200" s="210"/>
      <c r="O200" s="212">
        <v>100</v>
      </c>
      <c r="P200" s="127" t="s">
        <v>295</v>
      </c>
      <c r="Q200" s="124">
        <v>1</v>
      </c>
      <c r="R200" s="124">
        <v>1</v>
      </c>
      <c r="S200" s="156">
        <v>100</v>
      </c>
      <c r="T200" s="7"/>
    </row>
    <row r="201" spans="1:20" ht="51" x14ac:dyDescent="0.25">
      <c r="A201" s="213"/>
      <c r="B201" s="210"/>
      <c r="C201" s="210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0"/>
      <c r="O201" s="212"/>
      <c r="P201" s="127" t="s">
        <v>296</v>
      </c>
      <c r="Q201" s="124">
        <v>0</v>
      </c>
      <c r="R201" s="124">
        <v>0</v>
      </c>
      <c r="S201" s="156">
        <v>100</v>
      </c>
      <c r="T201" s="7"/>
    </row>
    <row r="202" spans="1:20" ht="63.75" x14ac:dyDescent="0.25">
      <c r="A202" s="207"/>
      <c r="B202" s="124" t="s">
        <v>82</v>
      </c>
      <c r="C202" s="124"/>
      <c r="D202" s="214"/>
      <c r="E202" s="214"/>
      <c r="F202" s="214"/>
      <c r="G202" s="214"/>
      <c r="H202" s="214"/>
      <c r="I202" s="214"/>
      <c r="J202" s="214"/>
      <c r="K202" s="214"/>
      <c r="L202" s="214"/>
      <c r="M202" s="214"/>
      <c r="N202" s="215"/>
      <c r="O202" s="215"/>
      <c r="P202" s="127" t="s">
        <v>297</v>
      </c>
      <c r="Q202" s="124">
        <v>2</v>
      </c>
      <c r="R202" s="124">
        <v>2</v>
      </c>
      <c r="S202" s="156">
        <v>100</v>
      </c>
      <c r="T202" s="7"/>
    </row>
    <row r="203" spans="1:20" ht="38.25" x14ac:dyDescent="0.25">
      <c r="A203" s="207"/>
      <c r="B203" s="124" t="s">
        <v>83</v>
      </c>
      <c r="C203" s="124"/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7"/>
      <c r="O203" s="217"/>
      <c r="P203" s="124"/>
      <c r="Q203" s="124"/>
      <c r="R203" s="124"/>
      <c r="S203" s="156"/>
      <c r="T203" s="7"/>
    </row>
    <row r="204" spans="1:20" ht="63.75" x14ac:dyDescent="0.25">
      <c r="A204" s="207"/>
      <c r="B204" s="124" t="s">
        <v>154</v>
      </c>
      <c r="C204" s="208"/>
      <c r="D204" s="156">
        <v>40</v>
      </c>
      <c r="E204" s="156">
        <v>40</v>
      </c>
      <c r="F204" s="156">
        <v>0</v>
      </c>
      <c r="G204" s="156">
        <v>0</v>
      </c>
      <c r="H204" s="156">
        <v>0</v>
      </c>
      <c r="I204" s="156">
        <v>0</v>
      </c>
      <c r="J204" s="156">
        <v>40</v>
      </c>
      <c r="K204" s="156">
        <v>40</v>
      </c>
      <c r="L204" s="197"/>
      <c r="M204" s="197"/>
      <c r="N204" s="124"/>
      <c r="O204" s="156">
        <v>100</v>
      </c>
      <c r="P204" s="127" t="s">
        <v>298</v>
      </c>
      <c r="Q204" s="124">
        <v>550</v>
      </c>
      <c r="R204" s="124">
        <v>540</v>
      </c>
      <c r="S204" s="156">
        <v>101.82</v>
      </c>
      <c r="T204" s="11"/>
    </row>
    <row r="205" spans="1:20" ht="45" customHeight="1" x14ac:dyDescent="0.25">
      <c r="A205" s="218"/>
      <c r="B205" s="158" t="s">
        <v>155</v>
      </c>
      <c r="C205" s="219"/>
      <c r="D205" s="204">
        <v>40</v>
      </c>
      <c r="E205" s="204">
        <v>40</v>
      </c>
      <c r="F205" s="204">
        <v>0</v>
      </c>
      <c r="G205" s="204">
        <v>0</v>
      </c>
      <c r="H205" s="204">
        <v>0</v>
      </c>
      <c r="I205" s="204">
        <v>0</v>
      </c>
      <c r="J205" s="204">
        <v>40</v>
      </c>
      <c r="K205" s="204">
        <v>40</v>
      </c>
      <c r="L205" s="220"/>
      <c r="M205" s="220"/>
      <c r="N205" s="158"/>
      <c r="O205" s="204">
        <v>100</v>
      </c>
      <c r="P205" s="203" t="s">
        <v>299</v>
      </c>
      <c r="Q205" s="221">
        <v>2</v>
      </c>
      <c r="R205" s="221">
        <v>2</v>
      </c>
      <c r="S205" s="156">
        <v>100</v>
      </c>
    </row>
    <row r="206" spans="1:20" ht="38.25" x14ac:dyDescent="0.25">
      <c r="A206" s="222"/>
      <c r="B206" s="162"/>
      <c r="C206" s="223"/>
      <c r="D206" s="205"/>
      <c r="E206" s="205"/>
      <c r="F206" s="205"/>
      <c r="G206" s="205"/>
      <c r="H206" s="205"/>
      <c r="I206" s="205"/>
      <c r="J206" s="205"/>
      <c r="K206" s="205"/>
      <c r="L206" s="224"/>
      <c r="M206" s="224"/>
      <c r="N206" s="162"/>
      <c r="O206" s="205"/>
      <c r="P206" s="203" t="s">
        <v>300</v>
      </c>
      <c r="Q206" s="225">
        <v>2</v>
      </c>
      <c r="R206" s="225">
        <v>2</v>
      </c>
      <c r="S206" s="156">
        <v>100</v>
      </c>
    </row>
    <row r="207" spans="1:20" ht="76.5" x14ac:dyDescent="0.25">
      <c r="A207" s="226"/>
      <c r="B207" s="166"/>
      <c r="C207" s="227"/>
      <c r="D207" s="206"/>
      <c r="E207" s="206"/>
      <c r="F207" s="206"/>
      <c r="G207" s="206"/>
      <c r="H207" s="206"/>
      <c r="I207" s="206"/>
      <c r="J207" s="206"/>
      <c r="K207" s="206"/>
      <c r="L207" s="228"/>
      <c r="M207" s="228"/>
      <c r="N207" s="166"/>
      <c r="O207" s="206"/>
      <c r="P207" s="203" t="s">
        <v>301</v>
      </c>
      <c r="Q207" s="225">
        <v>28</v>
      </c>
      <c r="R207" s="225">
        <v>28</v>
      </c>
      <c r="S207" s="156">
        <v>100</v>
      </c>
    </row>
    <row r="208" spans="1:20" ht="38.25" x14ac:dyDescent="0.25">
      <c r="A208" s="207"/>
      <c r="B208" s="124" t="s">
        <v>156</v>
      </c>
      <c r="C208" s="229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24"/>
      <c r="O208" s="124"/>
      <c r="P208" s="230" t="s">
        <v>302</v>
      </c>
      <c r="Q208" s="124">
        <v>90</v>
      </c>
      <c r="R208" s="124">
        <v>90</v>
      </c>
      <c r="S208" s="156">
        <v>100</v>
      </c>
    </row>
    <row r="209" spans="1:20" ht="71.25" customHeight="1" x14ac:dyDescent="0.25">
      <c r="A209" s="231"/>
      <c r="B209" s="147" t="s">
        <v>84</v>
      </c>
      <c r="C209" s="147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3"/>
      <c r="O209" s="233"/>
      <c r="P209" s="234" t="s">
        <v>303</v>
      </c>
      <c r="Q209" s="147">
        <v>48</v>
      </c>
      <c r="R209" s="147">
        <v>48</v>
      </c>
      <c r="S209" s="156">
        <v>100</v>
      </c>
    </row>
    <row r="210" spans="1:20" ht="108.75" customHeight="1" x14ac:dyDescent="0.25">
      <c r="A210" s="17">
        <v>12</v>
      </c>
      <c r="B210" s="21" t="s">
        <v>77</v>
      </c>
      <c r="C210" s="17" t="s">
        <v>120</v>
      </c>
      <c r="D210" s="34">
        <v>393864.8</v>
      </c>
      <c r="E210" s="34">
        <v>373079.30000000005</v>
      </c>
      <c r="F210" s="35">
        <v>0</v>
      </c>
      <c r="G210" s="32">
        <v>0</v>
      </c>
      <c r="H210" s="34">
        <v>315405.5</v>
      </c>
      <c r="I210" s="34">
        <v>306929.2</v>
      </c>
      <c r="J210" s="34">
        <v>78459.3</v>
      </c>
      <c r="K210" s="34">
        <v>66150.100000000006</v>
      </c>
      <c r="L210" s="34">
        <v>0</v>
      </c>
      <c r="M210" s="34">
        <v>0</v>
      </c>
      <c r="N210" s="35"/>
      <c r="O210" s="35">
        <f>E210/D210*100</f>
        <v>94.722681488673288</v>
      </c>
      <c r="P210" s="41" t="s">
        <v>305</v>
      </c>
      <c r="Q210" s="25">
        <v>87</v>
      </c>
      <c r="R210" s="25">
        <v>87</v>
      </c>
      <c r="S210" s="26">
        <v>100</v>
      </c>
      <c r="T210" s="16"/>
    </row>
    <row r="211" spans="1:20" ht="108.75" customHeight="1" x14ac:dyDescent="0.25">
      <c r="A211" s="104"/>
      <c r="B211" s="124" t="s">
        <v>157</v>
      </c>
      <c r="C211" s="104"/>
      <c r="D211" s="131">
        <v>75378.3</v>
      </c>
      <c r="E211" s="131">
        <v>63532.5</v>
      </c>
      <c r="F211" s="198"/>
      <c r="G211" s="147"/>
      <c r="H211" s="131"/>
      <c r="I211" s="131"/>
      <c r="J211" s="131">
        <v>75378.3</v>
      </c>
      <c r="K211" s="131">
        <v>63532.5</v>
      </c>
      <c r="L211" s="131"/>
      <c r="M211" s="131"/>
      <c r="N211" s="198"/>
      <c r="O211" s="198">
        <f>E211/D211*100</f>
        <v>84.284867130195295</v>
      </c>
      <c r="P211" s="127" t="s">
        <v>306</v>
      </c>
      <c r="Q211" s="124">
        <v>0</v>
      </c>
      <c r="R211" s="124">
        <v>0</v>
      </c>
      <c r="S211" s="156">
        <v>100</v>
      </c>
      <c r="T211" s="16"/>
    </row>
    <row r="212" spans="1:20" ht="102" x14ac:dyDescent="0.25">
      <c r="A212" s="150"/>
      <c r="B212" s="124" t="s">
        <v>158</v>
      </c>
      <c r="C212" s="112"/>
      <c r="D212" s="112">
        <v>500</v>
      </c>
      <c r="E212" s="112">
        <v>500</v>
      </c>
      <c r="F212" s="112"/>
      <c r="G212" s="112"/>
      <c r="H212" s="112"/>
      <c r="I212" s="112"/>
      <c r="J212" s="112">
        <v>500</v>
      </c>
      <c r="K212" s="112">
        <v>500</v>
      </c>
      <c r="L212" s="112"/>
      <c r="M212" s="112"/>
      <c r="N212" s="112"/>
      <c r="O212" s="198">
        <f t="shared" ref="O212:O217" si="26">E212/D212*100</f>
        <v>100</v>
      </c>
      <c r="P212" s="235" t="s">
        <v>307</v>
      </c>
      <c r="Q212" s="124">
        <v>0</v>
      </c>
      <c r="R212" s="124">
        <v>0</v>
      </c>
      <c r="S212" s="156">
        <v>100</v>
      </c>
    </row>
    <row r="213" spans="1:20" ht="102" customHeight="1" x14ac:dyDescent="0.25">
      <c r="A213" s="150"/>
      <c r="B213" s="124" t="s">
        <v>159</v>
      </c>
      <c r="C213" s="112"/>
      <c r="D213" s="112">
        <v>13000</v>
      </c>
      <c r="E213" s="112">
        <v>13000</v>
      </c>
      <c r="F213" s="112"/>
      <c r="G213" s="112"/>
      <c r="H213" s="112"/>
      <c r="I213" s="112"/>
      <c r="J213" s="112">
        <v>13000</v>
      </c>
      <c r="K213" s="112">
        <v>13000</v>
      </c>
      <c r="L213" s="112"/>
      <c r="M213" s="112"/>
      <c r="N213" s="112"/>
      <c r="O213" s="198">
        <f t="shared" si="26"/>
        <v>100</v>
      </c>
      <c r="P213" s="127" t="s">
        <v>308</v>
      </c>
      <c r="Q213" s="124">
        <v>1</v>
      </c>
      <c r="R213" s="124">
        <v>4</v>
      </c>
      <c r="S213" s="156">
        <v>400</v>
      </c>
    </row>
    <row r="214" spans="1:20" ht="72" customHeight="1" x14ac:dyDescent="0.25">
      <c r="A214" s="150"/>
      <c r="B214" s="124" t="s">
        <v>160</v>
      </c>
      <c r="C214" s="112"/>
      <c r="D214" s="112">
        <v>40087.1</v>
      </c>
      <c r="E214" s="112">
        <v>38887.1</v>
      </c>
      <c r="F214" s="112"/>
      <c r="G214" s="112"/>
      <c r="H214" s="112"/>
      <c r="I214" s="112"/>
      <c r="J214" s="112">
        <v>40087.1</v>
      </c>
      <c r="K214" s="112">
        <v>38887.1</v>
      </c>
      <c r="L214" s="112"/>
      <c r="M214" s="112"/>
      <c r="N214" s="112"/>
      <c r="O214" s="198">
        <f t="shared" si="26"/>
        <v>97.006518306387846</v>
      </c>
      <c r="P214" s="235" t="s">
        <v>309</v>
      </c>
      <c r="Q214" s="124">
        <v>1</v>
      </c>
      <c r="R214" s="124">
        <v>0</v>
      </c>
      <c r="S214" s="156">
        <v>0</v>
      </c>
    </row>
    <row r="215" spans="1:20" ht="72" customHeight="1" x14ac:dyDescent="0.25">
      <c r="A215" s="150"/>
      <c r="B215" s="124" t="s">
        <v>161</v>
      </c>
      <c r="C215" s="112"/>
      <c r="D215" s="112">
        <v>14922.7</v>
      </c>
      <c r="E215" s="112">
        <v>4276.8999999999996</v>
      </c>
      <c r="F215" s="112"/>
      <c r="G215" s="112"/>
      <c r="H215" s="112"/>
      <c r="I215" s="112"/>
      <c r="J215" s="112">
        <v>14922.7</v>
      </c>
      <c r="K215" s="112">
        <v>4276.8999999999996</v>
      </c>
      <c r="L215" s="112"/>
      <c r="M215" s="112"/>
      <c r="N215" s="112"/>
      <c r="O215" s="198">
        <f t="shared" si="26"/>
        <v>28.660363071026019</v>
      </c>
      <c r="P215" s="235" t="s">
        <v>310</v>
      </c>
      <c r="Q215" s="124">
        <v>0</v>
      </c>
      <c r="R215" s="124">
        <v>0</v>
      </c>
      <c r="S215" s="156">
        <v>100</v>
      </c>
    </row>
    <row r="216" spans="1:20" ht="153" x14ac:dyDescent="0.25">
      <c r="A216" s="150"/>
      <c r="B216" s="124" t="s">
        <v>162</v>
      </c>
      <c r="C216" s="112"/>
      <c r="D216" s="112">
        <v>6868.5</v>
      </c>
      <c r="E216" s="112">
        <v>6868.5</v>
      </c>
      <c r="F216" s="112"/>
      <c r="G216" s="112"/>
      <c r="H216" s="112"/>
      <c r="I216" s="112"/>
      <c r="J216" s="112">
        <v>6868.5</v>
      </c>
      <c r="K216" s="112">
        <v>6868.5</v>
      </c>
      <c r="L216" s="112"/>
      <c r="M216" s="112"/>
      <c r="N216" s="112"/>
      <c r="O216" s="198">
        <f t="shared" si="26"/>
        <v>100</v>
      </c>
      <c r="P216" s="124"/>
      <c r="Q216" s="124"/>
      <c r="R216" s="124"/>
      <c r="S216" s="156"/>
    </row>
    <row r="217" spans="1:20" ht="76.5" x14ac:dyDescent="0.25">
      <c r="A217" s="150"/>
      <c r="B217" s="124" t="s">
        <v>163</v>
      </c>
      <c r="C217" s="112"/>
      <c r="D217" s="112">
        <v>0</v>
      </c>
      <c r="E217" s="112">
        <v>0</v>
      </c>
      <c r="F217" s="112"/>
      <c r="G217" s="112"/>
      <c r="H217" s="112"/>
      <c r="I217" s="112"/>
      <c r="J217" s="112">
        <v>0</v>
      </c>
      <c r="K217" s="112">
        <v>0</v>
      </c>
      <c r="L217" s="112"/>
      <c r="M217" s="112"/>
      <c r="N217" s="112"/>
      <c r="O217" s="198" t="e">
        <f t="shared" si="26"/>
        <v>#DIV/0!</v>
      </c>
      <c r="P217" s="124"/>
      <c r="Q217" s="124"/>
      <c r="R217" s="124"/>
      <c r="S217" s="156"/>
    </row>
    <row r="218" spans="1:20" ht="51" x14ac:dyDescent="0.25">
      <c r="A218" s="150"/>
      <c r="B218" s="124" t="s">
        <v>164</v>
      </c>
      <c r="C218" s="112"/>
      <c r="D218" s="112">
        <v>318486.5</v>
      </c>
      <c r="E218" s="112">
        <v>309546.8</v>
      </c>
      <c r="F218" s="112"/>
      <c r="G218" s="112"/>
      <c r="H218" s="112">
        <v>315405.5</v>
      </c>
      <c r="I218" s="112">
        <v>306929.2</v>
      </c>
      <c r="J218" s="112">
        <v>3081</v>
      </c>
      <c r="K218" s="112">
        <v>2617.6</v>
      </c>
      <c r="L218" s="112"/>
      <c r="M218" s="112"/>
      <c r="N218" s="112"/>
      <c r="O218" s="198"/>
      <c r="P218" s="127" t="s">
        <v>311</v>
      </c>
      <c r="Q218" s="124">
        <v>37</v>
      </c>
      <c r="R218" s="124">
        <v>37.776000000000003</v>
      </c>
      <c r="S218" s="156">
        <f>R218/Q218*100</f>
        <v>102.0972972972973</v>
      </c>
    </row>
    <row r="219" spans="1:20" ht="51" x14ac:dyDescent="0.25">
      <c r="A219" s="150"/>
      <c r="B219" s="124" t="s">
        <v>165</v>
      </c>
      <c r="C219" s="112"/>
      <c r="D219" s="112">
        <v>314845.7</v>
      </c>
      <c r="E219" s="112">
        <v>309546.8</v>
      </c>
      <c r="F219" s="112"/>
      <c r="G219" s="112"/>
      <c r="H219" s="112">
        <v>311845.7</v>
      </c>
      <c r="I219" s="112">
        <v>306929.2</v>
      </c>
      <c r="J219" s="112">
        <v>3000</v>
      </c>
      <c r="K219" s="112">
        <v>2617.6</v>
      </c>
      <c r="L219" s="112"/>
      <c r="M219" s="112"/>
      <c r="N219" s="112"/>
      <c r="O219" s="198"/>
      <c r="P219" s="124"/>
      <c r="Q219" s="124"/>
      <c r="R219" s="124"/>
      <c r="S219" s="156"/>
    </row>
    <row r="220" spans="1:20" ht="109.5" customHeight="1" x14ac:dyDescent="0.25">
      <c r="A220" s="150"/>
      <c r="B220" s="124" t="s">
        <v>166</v>
      </c>
      <c r="C220" s="112"/>
      <c r="D220" s="112">
        <v>3640.8</v>
      </c>
      <c r="E220" s="112">
        <v>0</v>
      </c>
      <c r="F220" s="112"/>
      <c r="G220" s="112"/>
      <c r="H220" s="112">
        <v>3559.8</v>
      </c>
      <c r="I220" s="112">
        <v>0</v>
      </c>
      <c r="J220" s="112">
        <v>81</v>
      </c>
      <c r="K220" s="112">
        <v>0</v>
      </c>
      <c r="L220" s="112"/>
      <c r="M220" s="112"/>
      <c r="N220" s="112"/>
      <c r="O220" s="112"/>
      <c r="P220" s="111"/>
      <c r="Q220" s="104"/>
      <c r="R220" s="124"/>
      <c r="S220" s="156"/>
    </row>
    <row r="221" spans="1:20" ht="63.75" x14ac:dyDescent="0.25">
      <c r="A221" s="17">
        <v>13</v>
      </c>
      <c r="B221" s="21" t="s">
        <v>78</v>
      </c>
      <c r="C221" s="17" t="s">
        <v>120</v>
      </c>
      <c r="D221" s="23">
        <v>812.8</v>
      </c>
      <c r="E221" s="23">
        <v>812.8</v>
      </c>
      <c r="F221" s="23"/>
      <c r="G221" s="23"/>
      <c r="H221" s="23"/>
      <c r="I221" s="23"/>
      <c r="J221" s="23">
        <v>812.8</v>
      </c>
      <c r="K221" s="23">
        <v>812.8</v>
      </c>
      <c r="L221" s="23"/>
      <c r="M221" s="23"/>
      <c r="N221" s="21"/>
      <c r="O221" s="26">
        <f>E221/D221*100</f>
        <v>100</v>
      </c>
      <c r="P221" s="25"/>
      <c r="Q221" s="25"/>
      <c r="R221" s="25"/>
      <c r="S221" s="26"/>
      <c r="T221" s="7"/>
    </row>
    <row r="222" spans="1:20" ht="76.5" x14ac:dyDescent="0.25">
      <c r="A222" s="236"/>
      <c r="B222" s="174" t="s">
        <v>194</v>
      </c>
      <c r="C222" s="236"/>
      <c r="D222" s="175">
        <v>322</v>
      </c>
      <c r="E222" s="175">
        <v>322</v>
      </c>
      <c r="F222" s="175"/>
      <c r="G222" s="175"/>
      <c r="H222" s="175"/>
      <c r="I222" s="175"/>
      <c r="J222" s="175">
        <v>322</v>
      </c>
      <c r="K222" s="175">
        <v>322</v>
      </c>
      <c r="L222" s="175"/>
      <c r="M222" s="175"/>
      <c r="N222" s="174"/>
      <c r="O222" s="175">
        <f>E222/D222*100</f>
        <v>100</v>
      </c>
      <c r="P222" s="202" t="s">
        <v>312</v>
      </c>
      <c r="Q222" s="124">
        <v>1</v>
      </c>
      <c r="R222" s="124">
        <v>1</v>
      </c>
      <c r="S222" s="237">
        <f>R222/Q222*100</f>
        <v>100</v>
      </c>
    </row>
    <row r="223" spans="1:20" ht="52.5" customHeight="1" x14ac:dyDescent="0.25">
      <c r="A223" s="236"/>
      <c r="B223" s="174" t="s">
        <v>195</v>
      </c>
      <c r="C223" s="236"/>
      <c r="D223" s="175">
        <v>0</v>
      </c>
      <c r="E223" s="175">
        <v>0</v>
      </c>
      <c r="F223" s="175"/>
      <c r="G223" s="175"/>
      <c r="H223" s="175"/>
      <c r="I223" s="175"/>
      <c r="J223" s="175">
        <v>0</v>
      </c>
      <c r="K223" s="175">
        <v>0</v>
      </c>
      <c r="L223" s="175"/>
      <c r="M223" s="175"/>
      <c r="N223" s="174"/>
      <c r="O223" s="175"/>
      <c r="P223" s="238" t="s">
        <v>313</v>
      </c>
      <c r="Q223" s="155">
        <v>54</v>
      </c>
      <c r="R223" s="124">
        <v>54</v>
      </c>
      <c r="S223" s="237">
        <f t="shared" ref="S223:S225" si="27">R223/Q223*100</f>
        <v>100</v>
      </c>
    </row>
    <row r="224" spans="1:20" ht="63.75" customHeight="1" x14ac:dyDescent="0.25">
      <c r="A224" s="236"/>
      <c r="B224" s="174" t="s">
        <v>196</v>
      </c>
      <c r="C224" s="236"/>
      <c r="D224" s="190">
        <v>0</v>
      </c>
      <c r="E224" s="190">
        <v>0</v>
      </c>
      <c r="F224" s="190"/>
      <c r="G224" s="190"/>
      <c r="H224" s="190"/>
      <c r="I224" s="190"/>
      <c r="J224" s="190">
        <v>0</v>
      </c>
      <c r="K224" s="190">
        <v>0</v>
      </c>
      <c r="L224" s="190"/>
      <c r="M224" s="190"/>
      <c r="N224" s="190"/>
      <c r="O224" s="175"/>
      <c r="P224" s="127" t="s">
        <v>314</v>
      </c>
      <c r="Q224" s="104">
        <v>300</v>
      </c>
      <c r="R224" s="124">
        <v>300</v>
      </c>
      <c r="S224" s="237">
        <f t="shared" si="27"/>
        <v>100</v>
      </c>
    </row>
    <row r="225" spans="1:19" ht="66" customHeight="1" x14ac:dyDescent="0.25">
      <c r="A225" s="236"/>
      <c r="B225" s="174" t="s">
        <v>197</v>
      </c>
      <c r="C225" s="236"/>
      <c r="D225" s="236">
        <v>490.8</v>
      </c>
      <c r="E225" s="190">
        <v>490.8</v>
      </c>
      <c r="F225" s="236"/>
      <c r="G225" s="236"/>
      <c r="H225" s="236"/>
      <c r="I225" s="236"/>
      <c r="J225" s="236">
        <v>490.8</v>
      </c>
      <c r="K225" s="190">
        <v>490.8</v>
      </c>
      <c r="L225" s="236"/>
      <c r="M225" s="236"/>
      <c r="N225" s="236"/>
      <c r="O225" s="175">
        <f t="shared" ref="O225" si="28">E225/D225*100</f>
        <v>100</v>
      </c>
      <c r="P225" s="127" t="s">
        <v>315</v>
      </c>
      <c r="Q225" s="104">
        <v>75</v>
      </c>
      <c r="R225" s="104">
        <v>75</v>
      </c>
      <c r="S225" s="237">
        <f t="shared" si="27"/>
        <v>100</v>
      </c>
    </row>
    <row r="226" spans="1:19" s="40" customFormat="1" ht="79.5" customHeight="1" x14ac:dyDescent="0.25">
      <c r="A226" s="17">
        <v>14</v>
      </c>
      <c r="B226" s="21" t="s">
        <v>125</v>
      </c>
      <c r="C226" s="17" t="s">
        <v>120</v>
      </c>
      <c r="D226" s="22">
        <v>15091.4</v>
      </c>
      <c r="E226" s="22">
        <v>14889.9</v>
      </c>
      <c r="F226" s="22">
        <v>0</v>
      </c>
      <c r="G226" s="22">
        <v>0</v>
      </c>
      <c r="H226" s="22">
        <v>14891.4</v>
      </c>
      <c r="I226" s="22">
        <v>14889.9</v>
      </c>
      <c r="J226" s="22">
        <v>200</v>
      </c>
      <c r="K226" s="22">
        <v>0</v>
      </c>
      <c r="L226" s="22"/>
      <c r="M226" s="22"/>
      <c r="N226" s="22"/>
      <c r="O226" s="22">
        <f>E226/D226*100</f>
        <v>98.664802470281089</v>
      </c>
      <c r="P226" s="21"/>
      <c r="Q226" s="17"/>
      <c r="R226" s="17"/>
      <c r="S226" s="22"/>
    </row>
    <row r="227" spans="1:19" ht="111.75" customHeight="1" x14ac:dyDescent="0.25">
      <c r="A227" s="104"/>
      <c r="B227" s="124" t="s">
        <v>167</v>
      </c>
      <c r="C227" s="104"/>
      <c r="D227" s="112">
        <v>200</v>
      </c>
      <c r="E227" s="112">
        <v>0</v>
      </c>
      <c r="F227" s="112"/>
      <c r="G227" s="112"/>
      <c r="H227" s="112"/>
      <c r="I227" s="112"/>
      <c r="J227" s="112">
        <v>200</v>
      </c>
      <c r="K227" s="112">
        <v>0</v>
      </c>
      <c r="L227" s="112"/>
      <c r="M227" s="112"/>
      <c r="N227" s="112"/>
      <c r="O227" s="112">
        <f t="shared" ref="O227:O230" si="29">E227/D227*100</f>
        <v>0</v>
      </c>
      <c r="P227" s="127" t="s">
        <v>316</v>
      </c>
      <c r="Q227" s="104">
        <v>577.29999999999995</v>
      </c>
      <c r="R227" s="104">
        <v>577.29999999999995</v>
      </c>
      <c r="S227" s="112">
        <v>100</v>
      </c>
    </row>
    <row r="228" spans="1:19" ht="105.75" customHeight="1" x14ac:dyDescent="0.25">
      <c r="A228" s="104"/>
      <c r="B228" s="124" t="s">
        <v>168</v>
      </c>
      <c r="C228" s="104"/>
      <c r="D228" s="112">
        <v>200</v>
      </c>
      <c r="E228" s="112">
        <v>0</v>
      </c>
      <c r="F228" s="112"/>
      <c r="G228" s="112"/>
      <c r="H228" s="112"/>
      <c r="I228" s="112"/>
      <c r="J228" s="112">
        <v>200</v>
      </c>
      <c r="K228" s="112">
        <v>0</v>
      </c>
      <c r="L228" s="112"/>
      <c r="M228" s="112"/>
      <c r="N228" s="112"/>
      <c r="O228" s="112">
        <f t="shared" si="29"/>
        <v>0</v>
      </c>
      <c r="P228" s="127" t="s">
        <v>317</v>
      </c>
      <c r="Q228" s="104">
        <v>5271.8</v>
      </c>
      <c r="R228" s="104">
        <v>5271.8</v>
      </c>
      <c r="S228" s="112">
        <v>100</v>
      </c>
    </row>
    <row r="229" spans="1:19" ht="63.75" x14ac:dyDescent="0.25">
      <c r="A229" s="104"/>
      <c r="B229" s="124" t="s">
        <v>169</v>
      </c>
      <c r="C229" s="104"/>
      <c r="D229" s="112">
        <v>14891.4</v>
      </c>
      <c r="E229" s="112">
        <v>14889.9</v>
      </c>
      <c r="F229" s="112"/>
      <c r="G229" s="112"/>
      <c r="H229" s="112">
        <v>14891.4</v>
      </c>
      <c r="I229" s="112">
        <v>14889.9</v>
      </c>
      <c r="J229" s="187"/>
      <c r="K229" s="187"/>
      <c r="L229" s="112"/>
      <c r="M229" s="112"/>
      <c r="N229" s="112"/>
      <c r="O229" s="112">
        <f t="shared" si="29"/>
        <v>99.989927072001294</v>
      </c>
      <c r="P229" s="127" t="s">
        <v>318</v>
      </c>
      <c r="Q229" s="104">
        <v>272</v>
      </c>
      <c r="R229" s="104">
        <v>272</v>
      </c>
      <c r="S229" s="112">
        <v>100</v>
      </c>
    </row>
    <row r="230" spans="1:19" ht="89.25" x14ac:dyDescent="0.25">
      <c r="A230" s="104"/>
      <c r="B230" s="124" t="s">
        <v>170</v>
      </c>
      <c r="C230" s="104"/>
      <c r="D230" s="112">
        <v>14891.4</v>
      </c>
      <c r="E230" s="112">
        <v>14889.9</v>
      </c>
      <c r="F230" s="112"/>
      <c r="G230" s="112"/>
      <c r="H230" s="112">
        <v>14891.4</v>
      </c>
      <c r="I230" s="112">
        <v>14889.9</v>
      </c>
      <c r="J230" s="187"/>
      <c r="K230" s="187"/>
      <c r="L230" s="112"/>
      <c r="M230" s="112"/>
      <c r="N230" s="112"/>
      <c r="O230" s="112">
        <f t="shared" si="29"/>
        <v>99.989927072001294</v>
      </c>
      <c r="P230" s="124"/>
      <c r="Q230" s="104"/>
      <c r="R230" s="104"/>
      <c r="S230" s="112"/>
    </row>
    <row r="231" spans="1:19" x14ac:dyDescent="0.25">
      <c r="B231" s="6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9"/>
      <c r="P231" s="6"/>
      <c r="Q231" s="4"/>
      <c r="R231" s="4"/>
      <c r="S231" s="9"/>
    </row>
    <row r="232" spans="1:19" x14ac:dyDescent="0.25">
      <c r="B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9"/>
      <c r="P232" s="6"/>
      <c r="Q232" s="4"/>
      <c r="R232" s="4"/>
      <c r="S232" s="9"/>
    </row>
    <row r="233" spans="1:19" x14ac:dyDescent="0.25">
      <c r="B233" s="6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9"/>
      <c r="P233" s="6"/>
      <c r="Q233" s="4"/>
      <c r="R233" s="4"/>
      <c r="S233" s="9"/>
    </row>
    <row r="234" spans="1:19" x14ac:dyDescent="0.25">
      <c r="B234" s="6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9"/>
      <c r="P234" s="6"/>
      <c r="Q234" s="4"/>
      <c r="R234" s="4"/>
      <c r="S234" s="9"/>
    </row>
    <row r="235" spans="1:19" x14ac:dyDescent="0.25">
      <c r="B235" s="6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9"/>
      <c r="P235" s="6"/>
      <c r="Q235" s="4"/>
      <c r="R235" s="4"/>
      <c r="S235" s="9"/>
    </row>
    <row r="236" spans="1:19" x14ac:dyDescent="0.25">
      <c r="B236" s="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9"/>
      <c r="P236" s="6"/>
      <c r="Q236" s="4"/>
      <c r="R236" s="4"/>
      <c r="S236" s="9"/>
    </row>
    <row r="237" spans="1:19" x14ac:dyDescent="0.25">
      <c r="B237" s="6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9"/>
      <c r="P237" s="6"/>
      <c r="Q237" s="4"/>
      <c r="R237" s="4"/>
      <c r="S237" s="9"/>
    </row>
    <row r="238" spans="1:19" x14ac:dyDescent="0.25">
      <c r="B238" s="6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9"/>
      <c r="P238" s="6"/>
      <c r="Q238" s="4"/>
      <c r="R238" s="4"/>
      <c r="S238" s="9"/>
    </row>
    <row r="239" spans="1:19" x14ac:dyDescent="0.25">
      <c r="B239" s="6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9"/>
      <c r="P239" s="6"/>
      <c r="Q239" s="4"/>
      <c r="R239" s="4"/>
      <c r="S239" s="9"/>
    </row>
    <row r="240" spans="1:19" x14ac:dyDescent="0.25">
      <c r="B240" s="6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9"/>
      <c r="P240" s="6"/>
      <c r="Q240" s="4"/>
      <c r="R240" s="4"/>
      <c r="S240" s="9"/>
    </row>
    <row r="241" spans="2:19" x14ac:dyDescent="0.25">
      <c r="B241" s="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9"/>
      <c r="P241" s="6"/>
      <c r="Q241" s="4"/>
      <c r="R241" s="4"/>
      <c r="S241" s="9"/>
    </row>
    <row r="242" spans="2:19" x14ac:dyDescent="0.25">
      <c r="B242" s="6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9"/>
      <c r="P242" s="6"/>
      <c r="Q242" s="4"/>
      <c r="R242" s="4"/>
      <c r="S242" s="9"/>
    </row>
    <row r="243" spans="2:19" x14ac:dyDescent="0.25">
      <c r="B243" s="6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9"/>
      <c r="P243" s="6"/>
      <c r="Q243" s="4"/>
      <c r="R243" s="4"/>
      <c r="S243" s="9"/>
    </row>
    <row r="244" spans="2:19" x14ac:dyDescent="0.25">
      <c r="B244" s="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9"/>
      <c r="P244" s="6"/>
      <c r="Q244" s="4"/>
      <c r="R244" s="4"/>
      <c r="S244" s="9"/>
    </row>
    <row r="245" spans="2:19" x14ac:dyDescent="0.25">
      <c r="B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9"/>
      <c r="P245" s="6"/>
      <c r="Q245" s="4"/>
      <c r="R245" s="4"/>
      <c r="S245" s="9"/>
    </row>
    <row r="246" spans="2:19" x14ac:dyDescent="0.25">
      <c r="B246" s="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9"/>
      <c r="P246" s="6"/>
      <c r="Q246" s="4"/>
      <c r="R246" s="4"/>
      <c r="S246" s="9"/>
    </row>
    <row r="247" spans="2:19" x14ac:dyDescent="0.25">
      <c r="B247" s="6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9"/>
      <c r="P247" s="6"/>
      <c r="Q247" s="4"/>
      <c r="R247" s="4"/>
      <c r="S247" s="9"/>
    </row>
    <row r="248" spans="2:19" x14ac:dyDescent="0.25">
      <c r="B248" s="6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9"/>
      <c r="P248" s="6"/>
      <c r="Q248" s="4"/>
      <c r="R248" s="4"/>
      <c r="S248" s="9"/>
    </row>
    <row r="249" spans="2:19" x14ac:dyDescent="0.25">
      <c r="B249" s="6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9"/>
      <c r="P249" s="6"/>
      <c r="Q249" s="4"/>
      <c r="R249" s="4"/>
      <c r="S249" s="9"/>
    </row>
    <row r="250" spans="2:19" x14ac:dyDescent="0.25">
      <c r="B250" s="6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9"/>
      <c r="P250" s="6"/>
      <c r="Q250" s="4"/>
      <c r="R250" s="4"/>
      <c r="S250" s="9"/>
    </row>
    <row r="251" spans="2:19" x14ac:dyDescent="0.25">
      <c r="B251" s="6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9"/>
      <c r="P251" s="6"/>
      <c r="Q251" s="4"/>
      <c r="R251" s="4"/>
      <c r="S251" s="9"/>
    </row>
    <row r="252" spans="2:19" x14ac:dyDescent="0.25">
      <c r="B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9"/>
      <c r="P252" s="6"/>
      <c r="Q252" s="4"/>
      <c r="R252" s="4"/>
      <c r="S252" s="9"/>
    </row>
    <row r="253" spans="2:19" x14ac:dyDescent="0.25">
      <c r="B253" s="6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9"/>
      <c r="P253" s="6"/>
      <c r="Q253" s="4"/>
      <c r="R253" s="4"/>
      <c r="S253" s="9"/>
    </row>
    <row r="254" spans="2:19" x14ac:dyDescent="0.25">
      <c r="B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9"/>
      <c r="P254" s="6"/>
      <c r="Q254" s="4"/>
      <c r="R254" s="4"/>
      <c r="S254" s="9"/>
    </row>
    <row r="255" spans="2:19" x14ac:dyDescent="0.25">
      <c r="B255" s="6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9"/>
      <c r="P255" s="6"/>
      <c r="Q255" s="4"/>
      <c r="R255" s="4"/>
      <c r="S255" s="9"/>
    </row>
    <row r="256" spans="2:19" x14ac:dyDescent="0.25">
      <c r="B256" s="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9"/>
      <c r="P256" s="6"/>
      <c r="Q256" s="4"/>
      <c r="R256" s="4"/>
      <c r="S256" s="9"/>
    </row>
    <row r="257" spans="2:19" x14ac:dyDescent="0.25">
      <c r="B257" s="6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9"/>
      <c r="P257" s="6"/>
      <c r="Q257" s="4"/>
      <c r="R257" s="4"/>
      <c r="S257" s="9"/>
    </row>
    <row r="258" spans="2:19" x14ac:dyDescent="0.25">
      <c r="B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9"/>
      <c r="P258" s="6"/>
      <c r="Q258" s="4"/>
      <c r="R258" s="4"/>
      <c r="S258" s="9"/>
    </row>
    <row r="259" spans="2:19" x14ac:dyDescent="0.25">
      <c r="B259" s="6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9"/>
      <c r="P259" s="6"/>
      <c r="Q259" s="4"/>
      <c r="R259" s="4"/>
      <c r="S259" s="9"/>
    </row>
    <row r="260" spans="2:19" x14ac:dyDescent="0.25">
      <c r="B260" s="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9"/>
      <c r="P260" s="6"/>
      <c r="Q260" s="4"/>
      <c r="R260" s="4"/>
      <c r="S260" s="9"/>
    </row>
    <row r="261" spans="2:19" x14ac:dyDescent="0.25">
      <c r="B261" s="6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9"/>
      <c r="P261" s="6"/>
      <c r="Q261" s="4"/>
      <c r="R261" s="4"/>
      <c r="S261" s="9"/>
    </row>
    <row r="262" spans="2:19" x14ac:dyDescent="0.25">
      <c r="B262" s="6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9"/>
      <c r="P262" s="6"/>
      <c r="Q262" s="4"/>
      <c r="R262" s="4"/>
      <c r="S262" s="9"/>
    </row>
    <row r="263" spans="2:19" x14ac:dyDescent="0.25">
      <c r="B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9"/>
      <c r="P263" s="6"/>
      <c r="Q263" s="4"/>
      <c r="R263" s="4"/>
      <c r="S263" s="9"/>
    </row>
    <row r="264" spans="2:19" x14ac:dyDescent="0.25">
      <c r="B264" s="6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9"/>
      <c r="P264" s="6"/>
      <c r="Q264" s="4"/>
      <c r="R264" s="4"/>
      <c r="S264" s="9"/>
    </row>
    <row r="265" spans="2:19" x14ac:dyDescent="0.25">
      <c r="B265" s="6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9"/>
      <c r="P265" s="6"/>
      <c r="Q265" s="4"/>
      <c r="R265" s="4"/>
      <c r="S265" s="9"/>
    </row>
    <row r="266" spans="2:19" x14ac:dyDescent="0.25">
      <c r="B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9"/>
      <c r="P266" s="6"/>
      <c r="Q266" s="4"/>
      <c r="R266" s="4"/>
      <c r="S266" s="9"/>
    </row>
    <row r="267" spans="2:19" x14ac:dyDescent="0.25">
      <c r="B267" s="6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9"/>
      <c r="P267" s="6"/>
      <c r="Q267" s="4"/>
      <c r="R267" s="4"/>
      <c r="S267" s="9"/>
    </row>
    <row r="268" spans="2:19" x14ac:dyDescent="0.25">
      <c r="B268" s="6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9"/>
      <c r="P268" s="6"/>
      <c r="Q268" s="4"/>
      <c r="R268" s="4"/>
      <c r="S268" s="9"/>
    </row>
    <row r="269" spans="2:19" x14ac:dyDescent="0.25">
      <c r="B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9"/>
      <c r="P269" s="6"/>
      <c r="Q269" s="4"/>
      <c r="R269" s="4"/>
      <c r="S269" s="9"/>
    </row>
    <row r="270" spans="2:19" x14ac:dyDescent="0.25">
      <c r="B270" s="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9"/>
      <c r="P270" s="6"/>
      <c r="Q270" s="4"/>
      <c r="R270" s="4"/>
      <c r="S270" s="9"/>
    </row>
    <row r="271" spans="2:19" x14ac:dyDescent="0.25">
      <c r="B271" s="6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9"/>
      <c r="P271" s="6"/>
      <c r="Q271" s="4"/>
      <c r="R271" s="4"/>
      <c r="S271" s="9"/>
    </row>
    <row r="272" spans="2:19" x14ac:dyDescent="0.25">
      <c r="B272" s="6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9"/>
      <c r="P272" s="6"/>
      <c r="Q272" s="4"/>
      <c r="R272" s="4"/>
      <c r="S272" s="9"/>
    </row>
    <row r="273" spans="2:19" x14ac:dyDescent="0.25">
      <c r="B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9"/>
      <c r="P273" s="6"/>
      <c r="Q273" s="4"/>
      <c r="R273" s="4"/>
      <c r="S273" s="9"/>
    </row>
    <row r="274" spans="2:19" x14ac:dyDescent="0.25">
      <c r="B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9"/>
      <c r="P274" s="6"/>
      <c r="Q274" s="4"/>
      <c r="R274" s="4"/>
      <c r="S274" s="9"/>
    </row>
    <row r="275" spans="2:19" x14ac:dyDescent="0.25">
      <c r="B275" s="6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9"/>
      <c r="P275" s="6"/>
      <c r="Q275" s="4"/>
      <c r="R275" s="4"/>
      <c r="S275" s="9"/>
    </row>
    <row r="276" spans="2:19" x14ac:dyDescent="0.25">
      <c r="B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9"/>
      <c r="P276" s="6"/>
      <c r="Q276" s="4"/>
      <c r="R276" s="4"/>
      <c r="S276" s="9"/>
    </row>
    <row r="277" spans="2:19" x14ac:dyDescent="0.25">
      <c r="B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9"/>
      <c r="P277" s="6"/>
      <c r="Q277" s="4"/>
      <c r="R277" s="4"/>
      <c r="S277" s="9"/>
    </row>
    <row r="278" spans="2:19" x14ac:dyDescent="0.25">
      <c r="B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9"/>
      <c r="P278" s="6"/>
      <c r="Q278" s="4"/>
      <c r="R278" s="4"/>
      <c r="S278" s="9"/>
    </row>
    <row r="279" spans="2:19" x14ac:dyDescent="0.25">
      <c r="B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9"/>
      <c r="P279" s="6"/>
      <c r="Q279" s="4"/>
      <c r="R279" s="4"/>
      <c r="S279" s="9"/>
    </row>
    <row r="280" spans="2:19" x14ac:dyDescent="0.25">
      <c r="B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9"/>
      <c r="P280" s="6"/>
      <c r="Q280" s="4"/>
      <c r="R280" s="4"/>
      <c r="S280" s="9"/>
    </row>
    <row r="281" spans="2:19" x14ac:dyDescent="0.25">
      <c r="B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9"/>
      <c r="P281" s="6"/>
      <c r="Q281" s="4"/>
      <c r="R281" s="4"/>
      <c r="S281" s="9"/>
    </row>
    <row r="282" spans="2:19" x14ac:dyDescent="0.25">
      <c r="B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9"/>
      <c r="P282" s="6"/>
      <c r="Q282" s="4"/>
      <c r="R282" s="4"/>
      <c r="S282" s="9"/>
    </row>
    <row r="283" spans="2:19" x14ac:dyDescent="0.25">
      <c r="B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9"/>
      <c r="P283" s="6"/>
      <c r="Q283" s="4"/>
      <c r="R283" s="4"/>
      <c r="S283" s="9"/>
    </row>
    <row r="284" spans="2:19" x14ac:dyDescent="0.25">
      <c r="B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9"/>
      <c r="P284" s="6"/>
      <c r="Q284" s="4"/>
      <c r="R284" s="4"/>
      <c r="S284" s="9"/>
    </row>
    <row r="285" spans="2:19" x14ac:dyDescent="0.25">
      <c r="B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9"/>
      <c r="P285" s="6"/>
      <c r="Q285" s="4"/>
      <c r="R285" s="4"/>
      <c r="S285" s="9"/>
    </row>
    <row r="286" spans="2:19" x14ac:dyDescent="0.25">
      <c r="B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9"/>
      <c r="P286" s="6"/>
      <c r="Q286" s="4"/>
      <c r="R286" s="4"/>
      <c r="S286" s="9"/>
    </row>
    <row r="287" spans="2:19" x14ac:dyDescent="0.25">
      <c r="B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9"/>
      <c r="P287" s="6"/>
      <c r="Q287" s="4"/>
      <c r="R287" s="4"/>
      <c r="S287" s="9"/>
    </row>
    <row r="288" spans="2:19" x14ac:dyDescent="0.25">
      <c r="B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9"/>
      <c r="P288" s="6"/>
      <c r="Q288" s="4"/>
      <c r="R288" s="4"/>
      <c r="S288" s="9"/>
    </row>
    <row r="289" spans="2:19" x14ac:dyDescent="0.25">
      <c r="B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9"/>
      <c r="P289" s="6"/>
      <c r="Q289" s="4"/>
      <c r="R289" s="4"/>
      <c r="S289" s="9"/>
    </row>
    <row r="290" spans="2:19" x14ac:dyDescent="0.25">
      <c r="B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9"/>
      <c r="P290" s="6"/>
      <c r="Q290" s="4"/>
      <c r="R290" s="4"/>
      <c r="S290" s="9"/>
    </row>
    <row r="291" spans="2:19" x14ac:dyDescent="0.25">
      <c r="B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9"/>
      <c r="P291" s="6"/>
      <c r="Q291" s="4"/>
      <c r="R291" s="4"/>
      <c r="S291" s="9"/>
    </row>
    <row r="292" spans="2:19" x14ac:dyDescent="0.25">
      <c r="B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9"/>
      <c r="P292" s="6"/>
      <c r="Q292" s="4"/>
      <c r="R292" s="4"/>
      <c r="S292" s="9"/>
    </row>
    <row r="293" spans="2:19" x14ac:dyDescent="0.25">
      <c r="B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9"/>
      <c r="P293" s="6"/>
      <c r="Q293" s="4"/>
      <c r="R293" s="4"/>
      <c r="S293" s="9"/>
    </row>
    <row r="294" spans="2:19" x14ac:dyDescent="0.25">
      <c r="B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9"/>
      <c r="P294" s="6"/>
      <c r="Q294" s="4"/>
      <c r="R294" s="4"/>
      <c r="S294" s="9"/>
    </row>
    <row r="295" spans="2:19" x14ac:dyDescent="0.25">
      <c r="B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9"/>
      <c r="P295" s="6"/>
      <c r="Q295" s="4"/>
      <c r="R295" s="4"/>
      <c r="S295" s="9"/>
    </row>
    <row r="296" spans="2:19" x14ac:dyDescent="0.25">
      <c r="B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9"/>
      <c r="P296" s="6"/>
      <c r="Q296" s="4"/>
      <c r="R296" s="4"/>
      <c r="S296" s="9"/>
    </row>
    <row r="297" spans="2:19" x14ac:dyDescent="0.25">
      <c r="B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9"/>
      <c r="P297" s="6"/>
      <c r="Q297" s="4"/>
      <c r="R297" s="4"/>
      <c r="S297" s="9"/>
    </row>
    <row r="298" spans="2:19" x14ac:dyDescent="0.25">
      <c r="B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9"/>
      <c r="P298" s="6"/>
      <c r="Q298" s="4"/>
      <c r="R298" s="4"/>
      <c r="S298" s="9"/>
    </row>
    <row r="299" spans="2:19" x14ac:dyDescent="0.25">
      <c r="B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9"/>
      <c r="P299" s="6"/>
      <c r="Q299" s="4"/>
      <c r="R299" s="4"/>
      <c r="S299" s="9"/>
    </row>
    <row r="300" spans="2:19" x14ac:dyDescent="0.25">
      <c r="B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9"/>
      <c r="P300" s="6"/>
      <c r="Q300" s="4"/>
      <c r="R300" s="4"/>
      <c r="S300" s="9"/>
    </row>
    <row r="301" spans="2:19" x14ac:dyDescent="0.25">
      <c r="B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9"/>
      <c r="P301" s="6"/>
      <c r="Q301" s="4"/>
      <c r="R301" s="4"/>
      <c r="S301" s="9"/>
    </row>
    <row r="302" spans="2:19" x14ac:dyDescent="0.25">
      <c r="B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9"/>
      <c r="P302" s="6"/>
      <c r="Q302" s="4"/>
      <c r="R302" s="4"/>
      <c r="S302" s="9"/>
    </row>
    <row r="303" spans="2:19" x14ac:dyDescent="0.25">
      <c r="B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9"/>
      <c r="P303" s="6"/>
      <c r="Q303" s="4"/>
      <c r="R303" s="4"/>
      <c r="S303" s="9"/>
    </row>
    <row r="304" spans="2:19" x14ac:dyDescent="0.25">
      <c r="B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9"/>
      <c r="P304" s="6"/>
      <c r="Q304" s="4"/>
      <c r="R304" s="4"/>
      <c r="S304" s="9"/>
    </row>
    <row r="305" spans="2:19" x14ac:dyDescent="0.25">
      <c r="B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9"/>
      <c r="P305" s="6"/>
      <c r="Q305" s="4"/>
      <c r="R305" s="4"/>
      <c r="S305" s="9"/>
    </row>
    <row r="306" spans="2:19" x14ac:dyDescent="0.25">
      <c r="B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9"/>
      <c r="P306" s="6"/>
      <c r="Q306" s="4"/>
      <c r="R306" s="4"/>
      <c r="S306" s="9"/>
    </row>
    <row r="307" spans="2:19" x14ac:dyDescent="0.25">
      <c r="B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9"/>
      <c r="P307" s="6"/>
      <c r="Q307" s="4"/>
      <c r="R307" s="4"/>
      <c r="S307" s="9"/>
    </row>
    <row r="308" spans="2:19" x14ac:dyDescent="0.25">
      <c r="B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9"/>
      <c r="P308" s="6"/>
      <c r="Q308" s="4"/>
      <c r="R308" s="4"/>
      <c r="S308" s="9"/>
    </row>
    <row r="309" spans="2:19" x14ac:dyDescent="0.25">
      <c r="B309" s="6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9"/>
      <c r="P309" s="6"/>
      <c r="Q309" s="4"/>
      <c r="R309" s="4"/>
      <c r="S309" s="9"/>
    </row>
    <row r="310" spans="2:19" x14ac:dyDescent="0.25">
      <c r="B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9"/>
      <c r="P310" s="6"/>
      <c r="Q310" s="4"/>
      <c r="R310" s="4"/>
      <c r="S310" s="9"/>
    </row>
    <row r="311" spans="2:19" x14ac:dyDescent="0.25">
      <c r="B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9"/>
      <c r="P311" s="6"/>
      <c r="Q311" s="4"/>
      <c r="R311" s="4"/>
      <c r="S311" s="9"/>
    </row>
    <row r="312" spans="2:19" x14ac:dyDescent="0.25">
      <c r="B312" s="6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9"/>
      <c r="P312" s="6"/>
      <c r="Q312" s="4"/>
      <c r="R312" s="4"/>
      <c r="S312" s="9"/>
    </row>
    <row r="313" spans="2:19" x14ac:dyDescent="0.25">
      <c r="B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9"/>
      <c r="P313" s="6"/>
      <c r="Q313" s="4"/>
      <c r="R313" s="4"/>
      <c r="S313" s="9"/>
    </row>
    <row r="314" spans="2:19" x14ac:dyDescent="0.25">
      <c r="B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9"/>
      <c r="P314" s="6"/>
      <c r="Q314" s="4"/>
      <c r="R314" s="4"/>
      <c r="S314" s="9"/>
    </row>
    <row r="315" spans="2:19" x14ac:dyDescent="0.25">
      <c r="B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9"/>
      <c r="P315" s="6"/>
      <c r="Q315" s="4"/>
      <c r="R315" s="4"/>
      <c r="S315" s="9"/>
    </row>
    <row r="316" spans="2:19" x14ac:dyDescent="0.25">
      <c r="B316" s="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9"/>
      <c r="P316" s="6"/>
      <c r="Q316" s="4"/>
      <c r="R316" s="4"/>
      <c r="S316" s="9"/>
    </row>
    <row r="317" spans="2:19" x14ac:dyDescent="0.25">
      <c r="B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9"/>
      <c r="P317" s="6"/>
      <c r="Q317" s="4"/>
      <c r="R317" s="4"/>
      <c r="S317" s="9"/>
    </row>
    <row r="318" spans="2:19" x14ac:dyDescent="0.25">
      <c r="B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9"/>
      <c r="P318" s="6"/>
      <c r="Q318" s="4"/>
      <c r="R318" s="4"/>
      <c r="S318" s="9"/>
    </row>
    <row r="319" spans="2:19" x14ac:dyDescent="0.25">
      <c r="B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9"/>
      <c r="P319" s="6"/>
      <c r="Q319" s="4"/>
      <c r="R319" s="4"/>
      <c r="S319" s="9"/>
    </row>
    <row r="320" spans="2:19" x14ac:dyDescent="0.25">
      <c r="B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9"/>
      <c r="P320" s="6"/>
      <c r="Q320" s="4"/>
      <c r="R320" s="4"/>
      <c r="S320" s="9"/>
    </row>
    <row r="321" spans="2:19" x14ac:dyDescent="0.25">
      <c r="B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9"/>
      <c r="P321" s="6"/>
      <c r="Q321" s="4"/>
      <c r="R321" s="4"/>
      <c r="S321" s="9"/>
    </row>
    <row r="322" spans="2:19" x14ac:dyDescent="0.25">
      <c r="B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9"/>
      <c r="P322" s="6"/>
      <c r="Q322" s="4"/>
      <c r="R322" s="4"/>
      <c r="S322" s="9"/>
    </row>
    <row r="323" spans="2:19" x14ac:dyDescent="0.25">
      <c r="B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9"/>
      <c r="P323" s="6"/>
      <c r="Q323" s="4"/>
      <c r="R323" s="4"/>
      <c r="S323" s="9"/>
    </row>
    <row r="324" spans="2:19" x14ac:dyDescent="0.25">
      <c r="B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9"/>
      <c r="P324" s="6"/>
      <c r="Q324" s="4"/>
      <c r="R324" s="4"/>
      <c r="S324" s="9"/>
    </row>
    <row r="325" spans="2:19" x14ac:dyDescent="0.25">
      <c r="B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9"/>
      <c r="P325" s="6"/>
      <c r="Q325" s="4"/>
      <c r="R325" s="4"/>
      <c r="S325" s="9"/>
    </row>
    <row r="326" spans="2:19" x14ac:dyDescent="0.25">
      <c r="B326" s="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9"/>
      <c r="P326" s="6"/>
      <c r="Q326" s="4"/>
      <c r="R326" s="4"/>
      <c r="S326" s="9"/>
    </row>
    <row r="327" spans="2:19" x14ac:dyDescent="0.25">
      <c r="B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9"/>
      <c r="P327" s="6"/>
      <c r="Q327" s="4"/>
      <c r="R327" s="4"/>
      <c r="S327" s="9"/>
    </row>
    <row r="328" spans="2:19" x14ac:dyDescent="0.25">
      <c r="B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9"/>
      <c r="P328" s="6"/>
      <c r="Q328" s="4"/>
      <c r="R328" s="4"/>
      <c r="S328" s="9"/>
    </row>
    <row r="329" spans="2:19" x14ac:dyDescent="0.25">
      <c r="B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9"/>
      <c r="P329" s="6"/>
      <c r="Q329" s="4"/>
      <c r="R329" s="4"/>
      <c r="S329" s="9"/>
    </row>
    <row r="330" spans="2:19" x14ac:dyDescent="0.25">
      <c r="B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9"/>
      <c r="P330" s="6"/>
      <c r="Q330" s="4"/>
      <c r="R330" s="4"/>
      <c r="S330" s="9"/>
    </row>
    <row r="331" spans="2:19" x14ac:dyDescent="0.25">
      <c r="B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9"/>
      <c r="P331" s="6"/>
      <c r="Q331" s="4"/>
      <c r="R331" s="4"/>
      <c r="S331" s="9"/>
    </row>
    <row r="332" spans="2:19" x14ac:dyDescent="0.25">
      <c r="B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9"/>
      <c r="P332" s="6"/>
      <c r="Q332" s="4"/>
      <c r="R332" s="4"/>
      <c r="S332" s="9"/>
    </row>
    <row r="333" spans="2:19" x14ac:dyDescent="0.25">
      <c r="B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9"/>
      <c r="P333" s="6"/>
      <c r="Q333" s="4"/>
      <c r="R333" s="4"/>
      <c r="S333" s="9"/>
    </row>
    <row r="334" spans="2:19" x14ac:dyDescent="0.25">
      <c r="B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9"/>
      <c r="P334" s="6"/>
      <c r="Q334" s="4"/>
      <c r="R334" s="4"/>
      <c r="S334" s="9"/>
    </row>
    <row r="335" spans="2:19" x14ac:dyDescent="0.25">
      <c r="B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9"/>
      <c r="P335" s="6"/>
      <c r="Q335" s="4"/>
      <c r="R335" s="4"/>
      <c r="S335" s="9"/>
    </row>
    <row r="336" spans="2:19" x14ac:dyDescent="0.25">
      <c r="B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9"/>
      <c r="P336" s="6"/>
      <c r="Q336" s="4"/>
      <c r="R336" s="4"/>
      <c r="S336" s="9"/>
    </row>
    <row r="337" spans="2:19" x14ac:dyDescent="0.25">
      <c r="B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9"/>
      <c r="P337" s="6"/>
      <c r="Q337" s="4"/>
      <c r="R337" s="4"/>
      <c r="S337" s="9"/>
    </row>
    <row r="338" spans="2:19" x14ac:dyDescent="0.25">
      <c r="B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9"/>
      <c r="P338" s="6"/>
      <c r="Q338" s="4"/>
      <c r="R338" s="4"/>
      <c r="S338" s="9"/>
    </row>
    <row r="339" spans="2:19" x14ac:dyDescent="0.25">
      <c r="B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9"/>
      <c r="P339" s="6"/>
      <c r="Q339" s="4"/>
      <c r="R339" s="4"/>
      <c r="S339" s="9"/>
    </row>
    <row r="340" spans="2:19" x14ac:dyDescent="0.25">
      <c r="B340" s="6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9"/>
      <c r="P340" s="6"/>
      <c r="Q340" s="4"/>
      <c r="R340" s="4"/>
      <c r="S340" s="9"/>
    </row>
    <row r="341" spans="2:19" x14ac:dyDescent="0.25">
      <c r="B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9"/>
      <c r="P341" s="6"/>
      <c r="Q341" s="4"/>
      <c r="R341" s="4"/>
      <c r="S341" s="9"/>
    </row>
    <row r="342" spans="2:19" x14ac:dyDescent="0.25">
      <c r="B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9"/>
      <c r="P342" s="6"/>
      <c r="Q342" s="4"/>
      <c r="R342" s="4"/>
      <c r="S342" s="9"/>
    </row>
    <row r="343" spans="2:19" x14ac:dyDescent="0.25">
      <c r="B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9"/>
      <c r="P343" s="6"/>
      <c r="Q343" s="4"/>
      <c r="R343" s="4"/>
      <c r="S343" s="9"/>
    </row>
    <row r="344" spans="2:19" x14ac:dyDescent="0.25">
      <c r="B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9"/>
      <c r="P344" s="6"/>
      <c r="Q344" s="4"/>
      <c r="R344" s="4"/>
      <c r="S344" s="9"/>
    </row>
    <row r="345" spans="2:19" x14ac:dyDescent="0.25">
      <c r="B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9"/>
      <c r="P345" s="6"/>
      <c r="Q345" s="4"/>
      <c r="R345" s="4"/>
      <c r="S345" s="9"/>
    </row>
    <row r="346" spans="2:19" x14ac:dyDescent="0.25">
      <c r="B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9"/>
      <c r="P346" s="6"/>
      <c r="Q346" s="4"/>
      <c r="R346" s="4"/>
      <c r="S346" s="9"/>
    </row>
    <row r="347" spans="2:19" x14ac:dyDescent="0.25">
      <c r="B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9"/>
      <c r="P347" s="6"/>
      <c r="Q347" s="4"/>
      <c r="R347" s="4"/>
      <c r="S347" s="9"/>
    </row>
    <row r="348" spans="2:19" x14ac:dyDescent="0.25">
      <c r="B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9"/>
      <c r="P348" s="6"/>
      <c r="Q348" s="4"/>
      <c r="R348" s="4"/>
      <c r="S348" s="9"/>
    </row>
    <row r="349" spans="2:19" x14ac:dyDescent="0.25">
      <c r="B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9"/>
      <c r="P349" s="6"/>
      <c r="Q349" s="4"/>
      <c r="R349" s="4"/>
      <c r="S349" s="9"/>
    </row>
    <row r="350" spans="2:19" x14ac:dyDescent="0.25">
      <c r="B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9"/>
      <c r="P350" s="6"/>
      <c r="Q350" s="4"/>
      <c r="R350" s="4"/>
      <c r="S350" s="9"/>
    </row>
    <row r="351" spans="2:19" x14ac:dyDescent="0.25">
      <c r="B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9"/>
      <c r="P351" s="6"/>
      <c r="Q351" s="4"/>
      <c r="R351" s="4"/>
      <c r="S351" s="9"/>
    </row>
    <row r="352" spans="2:19" x14ac:dyDescent="0.25">
      <c r="B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9"/>
      <c r="P352" s="6"/>
      <c r="Q352" s="4"/>
      <c r="R352" s="4"/>
      <c r="S352" s="9"/>
    </row>
    <row r="353" spans="2:19" x14ac:dyDescent="0.25">
      <c r="B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9"/>
      <c r="P353" s="6"/>
      <c r="Q353" s="4"/>
      <c r="R353" s="4"/>
      <c r="S353" s="9"/>
    </row>
    <row r="354" spans="2:19" x14ac:dyDescent="0.25">
      <c r="B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9"/>
      <c r="P354" s="6"/>
      <c r="Q354" s="4"/>
      <c r="R354" s="4"/>
      <c r="S354" s="9"/>
    </row>
    <row r="355" spans="2:19" x14ac:dyDescent="0.25">
      <c r="B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9"/>
      <c r="P355" s="6"/>
      <c r="Q355" s="4"/>
      <c r="R355" s="4"/>
      <c r="S355" s="9"/>
    </row>
    <row r="356" spans="2:19" x14ac:dyDescent="0.25">
      <c r="B356" s="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9"/>
      <c r="P356" s="6"/>
      <c r="Q356" s="4"/>
      <c r="R356" s="4"/>
      <c r="S356" s="9"/>
    </row>
    <row r="357" spans="2:19" x14ac:dyDescent="0.25">
      <c r="B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9"/>
      <c r="P357" s="6"/>
      <c r="Q357" s="4"/>
      <c r="R357" s="4"/>
      <c r="S357" s="9"/>
    </row>
    <row r="358" spans="2:19" x14ac:dyDescent="0.25">
      <c r="B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9"/>
      <c r="P358" s="6"/>
      <c r="Q358" s="4"/>
      <c r="R358" s="4"/>
      <c r="S358" s="9"/>
    </row>
    <row r="359" spans="2:19" x14ac:dyDescent="0.25">
      <c r="B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9"/>
      <c r="P359" s="6"/>
      <c r="Q359" s="4"/>
      <c r="R359" s="4"/>
      <c r="S359" s="9"/>
    </row>
    <row r="360" spans="2:19" x14ac:dyDescent="0.25">
      <c r="B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9"/>
      <c r="P360" s="6"/>
      <c r="Q360" s="4"/>
      <c r="R360" s="4"/>
      <c r="S360" s="9"/>
    </row>
    <row r="361" spans="2:19" x14ac:dyDescent="0.25">
      <c r="B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9"/>
      <c r="P361" s="6"/>
      <c r="Q361" s="4"/>
      <c r="R361" s="4"/>
      <c r="S361" s="9"/>
    </row>
    <row r="362" spans="2:19" x14ac:dyDescent="0.25">
      <c r="B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9"/>
      <c r="P362" s="6"/>
      <c r="Q362" s="4"/>
      <c r="R362" s="4"/>
      <c r="S362" s="9"/>
    </row>
    <row r="363" spans="2:19" x14ac:dyDescent="0.25">
      <c r="B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9"/>
      <c r="P363" s="6"/>
      <c r="Q363" s="4"/>
      <c r="R363" s="4"/>
      <c r="S363" s="9"/>
    </row>
    <row r="364" spans="2:19" x14ac:dyDescent="0.25">
      <c r="B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9"/>
      <c r="P364" s="6"/>
      <c r="Q364" s="4"/>
      <c r="R364" s="4"/>
      <c r="S364" s="9"/>
    </row>
    <row r="365" spans="2:19" x14ac:dyDescent="0.25">
      <c r="B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9"/>
      <c r="P365" s="6"/>
      <c r="Q365" s="4"/>
      <c r="R365" s="4"/>
      <c r="S365" s="9"/>
    </row>
    <row r="366" spans="2:19" x14ac:dyDescent="0.25">
      <c r="B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9"/>
      <c r="P366" s="6"/>
      <c r="Q366" s="4"/>
      <c r="R366" s="4"/>
      <c r="S366" s="9"/>
    </row>
    <row r="367" spans="2:19" x14ac:dyDescent="0.25">
      <c r="B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9"/>
      <c r="P367" s="6"/>
      <c r="Q367" s="4"/>
      <c r="R367" s="4"/>
      <c r="S367" s="9"/>
    </row>
    <row r="368" spans="2:19" x14ac:dyDescent="0.25">
      <c r="B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9"/>
      <c r="P368" s="6"/>
      <c r="Q368" s="4"/>
      <c r="R368" s="4"/>
      <c r="S368" s="9"/>
    </row>
    <row r="369" spans="2:19" x14ac:dyDescent="0.25">
      <c r="B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9"/>
      <c r="P369" s="6"/>
      <c r="Q369" s="4"/>
      <c r="R369" s="4"/>
      <c r="S369" s="9"/>
    </row>
    <row r="370" spans="2:19" x14ac:dyDescent="0.25">
      <c r="B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9"/>
      <c r="P370" s="6"/>
      <c r="Q370" s="4"/>
      <c r="R370" s="4"/>
      <c r="S370" s="9"/>
    </row>
    <row r="371" spans="2:19" x14ac:dyDescent="0.25">
      <c r="B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9"/>
      <c r="P371" s="6"/>
      <c r="Q371" s="4"/>
      <c r="R371" s="4"/>
      <c r="S371" s="9"/>
    </row>
    <row r="372" spans="2:19" x14ac:dyDescent="0.25">
      <c r="B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9"/>
      <c r="P372" s="6"/>
      <c r="Q372" s="4"/>
      <c r="R372" s="4"/>
      <c r="S372" s="9"/>
    </row>
    <row r="373" spans="2:19" x14ac:dyDescent="0.25">
      <c r="B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9"/>
      <c r="P373" s="6"/>
      <c r="Q373" s="4"/>
      <c r="R373" s="4"/>
      <c r="S373" s="9"/>
    </row>
    <row r="374" spans="2:19" x14ac:dyDescent="0.25">
      <c r="B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9"/>
      <c r="P374" s="6"/>
      <c r="Q374" s="4"/>
      <c r="R374" s="4"/>
      <c r="S374" s="9"/>
    </row>
    <row r="375" spans="2:19" x14ac:dyDescent="0.25">
      <c r="B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9"/>
      <c r="P375" s="6"/>
      <c r="Q375" s="4"/>
      <c r="R375" s="4"/>
      <c r="S375" s="9"/>
    </row>
    <row r="376" spans="2:19" x14ac:dyDescent="0.25">
      <c r="B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9"/>
      <c r="P376" s="6"/>
      <c r="Q376" s="4"/>
      <c r="R376" s="4"/>
      <c r="S376" s="9"/>
    </row>
    <row r="377" spans="2:19" x14ac:dyDescent="0.25">
      <c r="B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9"/>
      <c r="P377" s="6"/>
      <c r="Q377" s="4"/>
      <c r="R377" s="4"/>
      <c r="S377" s="9"/>
    </row>
    <row r="378" spans="2:19" x14ac:dyDescent="0.25">
      <c r="B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9"/>
      <c r="P378" s="6"/>
      <c r="Q378" s="4"/>
      <c r="R378" s="4"/>
      <c r="S378" s="9"/>
    </row>
    <row r="379" spans="2:19" x14ac:dyDescent="0.25">
      <c r="B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9"/>
      <c r="P379" s="6"/>
      <c r="Q379" s="4"/>
      <c r="R379" s="4"/>
      <c r="S379" s="9"/>
    </row>
    <row r="380" spans="2:19" x14ac:dyDescent="0.25">
      <c r="B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9"/>
      <c r="P380" s="6"/>
      <c r="Q380" s="4"/>
      <c r="R380" s="4"/>
      <c r="S380" s="9"/>
    </row>
    <row r="381" spans="2:19" x14ac:dyDescent="0.25">
      <c r="B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9"/>
      <c r="P381" s="6"/>
      <c r="Q381" s="4"/>
      <c r="R381" s="4"/>
      <c r="S381" s="9"/>
    </row>
    <row r="382" spans="2:19" x14ac:dyDescent="0.25">
      <c r="B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9"/>
      <c r="P382" s="6"/>
      <c r="Q382" s="4"/>
      <c r="R382" s="4"/>
      <c r="S382" s="9"/>
    </row>
    <row r="383" spans="2:19" x14ac:dyDescent="0.25">
      <c r="B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9"/>
      <c r="P383" s="6"/>
      <c r="Q383" s="4"/>
      <c r="R383" s="4"/>
      <c r="S383" s="9"/>
    </row>
    <row r="384" spans="2:19" x14ac:dyDescent="0.25">
      <c r="B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9"/>
      <c r="P384" s="6"/>
      <c r="Q384" s="4"/>
      <c r="R384" s="4"/>
      <c r="S384" s="9"/>
    </row>
    <row r="385" spans="2:19" x14ac:dyDescent="0.25">
      <c r="B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9"/>
      <c r="P385" s="6"/>
      <c r="Q385" s="4"/>
      <c r="R385" s="4"/>
      <c r="S385" s="9"/>
    </row>
    <row r="386" spans="2:19" x14ac:dyDescent="0.25">
      <c r="B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9"/>
      <c r="P386" s="6"/>
      <c r="Q386" s="4"/>
      <c r="R386" s="4"/>
      <c r="S386" s="9"/>
    </row>
    <row r="387" spans="2:19" x14ac:dyDescent="0.25">
      <c r="B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9"/>
      <c r="P387" s="6"/>
      <c r="Q387" s="4"/>
      <c r="R387" s="4"/>
      <c r="S387" s="9"/>
    </row>
    <row r="388" spans="2:19" x14ac:dyDescent="0.25">
      <c r="B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9"/>
      <c r="P388" s="6"/>
      <c r="Q388" s="4"/>
      <c r="R388" s="4"/>
      <c r="S388" s="9"/>
    </row>
    <row r="389" spans="2:19" x14ac:dyDescent="0.25">
      <c r="B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9"/>
      <c r="P389" s="6"/>
      <c r="Q389" s="4"/>
      <c r="R389" s="4"/>
      <c r="S389" s="9"/>
    </row>
    <row r="390" spans="2:19" x14ac:dyDescent="0.25">
      <c r="B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9"/>
      <c r="P390" s="6"/>
      <c r="Q390" s="4"/>
      <c r="R390" s="4"/>
      <c r="S390" s="9"/>
    </row>
    <row r="391" spans="2:19" x14ac:dyDescent="0.25">
      <c r="B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9"/>
      <c r="P391" s="6"/>
      <c r="Q391" s="4"/>
      <c r="R391" s="4"/>
      <c r="S391" s="9"/>
    </row>
    <row r="392" spans="2:19" x14ac:dyDescent="0.25">
      <c r="B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9"/>
      <c r="P392" s="6"/>
      <c r="Q392" s="4"/>
      <c r="R392" s="4"/>
      <c r="S392" s="9"/>
    </row>
    <row r="393" spans="2:19" x14ac:dyDescent="0.25">
      <c r="B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9"/>
      <c r="P393" s="6"/>
      <c r="Q393" s="4"/>
      <c r="R393" s="4"/>
      <c r="S393" s="9"/>
    </row>
    <row r="394" spans="2:19" x14ac:dyDescent="0.25">
      <c r="B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9"/>
      <c r="P394" s="6"/>
      <c r="Q394" s="4"/>
      <c r="R394" s="4"/>
      <c r="S394" s="9"/>
    </row>
    <row r="395" spans="2:19" x14ac:dyDescent="0.25">
      <c r="B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9"/>
      <c r="P395" s="6"/>
      <c r="Q395" s="4"/>
      <c r="R395" s="4"/>
      <c r="S395" s="9"/>
    </row>
    <row r="396" spans="2:19" x14ac:dyDescent="0.25">
      <c r="B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9"/>
      <c r="P396" s="6"/>
      <c r="Q396" s="4"/>
      <c r="R396" s="4"/>
      <c r="S396" s="9"/>
    </row>
    <row r="397" spans="2:19" x14ac:dyDescent="0.25">
      <c r="B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9"/>
      <c r="P397" s="6"/>
      <c r="Q397" s="4"/>
      <c r="R397" s="4"/>
      <c r="S397" s="9"/>
    </row>
    <row r="398" spans="2:19" x14ac:dyDescent="0.25">
      <c r="B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9"/>
      <c r="P398" s="6"/>
      <c r="Q398" s="4"/>
      <c r="R398" s="4"/>
      <c r="S398" s="9"/>
    </row>
    <row r="399" spans="2:19" x14ac:dyDescent="0.25">
      <c r="B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9"/>
      <c r="P399" s="6"/>
      <c r="Q399" s="4"/>
      <c r="R399" s="4"/>
      <c r="S399" s="9"/>
    </row>
    <row r="400" spans="2:19" x14ac:dyDescent="0.25">
      <c r="B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9"/>
      <c r="P400" s="6"/>
      <c r="Q400" s="4"/>
      <c r="R400" s="4"/>
      <c r="S400" s="9"/>
    </row>
    <row r="401" spans="2:19" x14ac:dyDescent="0.25">
      <c r="B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9"/>
      <c r="P401" s="6"/>
      <c r="Q401" s="4"/>
      <c r="R401" s="4"/>
      <c r="S401" s="9"/>
    </row>
    <row r="402" spans="2:19" x14ac:dyDescent="0.25">
      <c r="B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9"/>
      <c r="P402" s="6"/>
      <c r="Q402" s="4"/>
      <c r="R402" s="4"/>
      <c r="S402" s="9"/>
    </row>
    <row r="403" spans="2:19" x14ac:dyDescent="0.25">
      <c r="B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9"/>
      <c r="P403" s="6"/>
      <c r="Q403" s="4"/>
      <c r="R403" s="4"/>
      <c r="S403" s="9"/>
    </row>
    <row r="404" spans="2:19" x14ac:dyDescent="0.25">
      <c r="B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9"/>
      <c r="P404" s="6"/>
      <c r="Q404" s="4"/>
      <c r="R404" s="4"/>
      <c r="S404" s="9"/>
    </row>
    <row r="405" spans="2:19" x14ac:dyDescent="0.25">
      <c r="B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9"/>
      <c r="P405" s="6"/>
      <c r="Q405" s="4"/>
      <c r="R405" s="4"/>
      <c r="S405" s="9"/>
    </row>
    <row r="406" spans="2:19" x14ac:dyDescent="0.25">
      <c r="B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9"/>
      <c r="P406" s="6"/>
      <c r="Q406" s="4"/>
      <c r="R406" s="4"/>
      <c r="S406" s="9"/>
    </row>
    <row r="407" spans="2:19" x14ac:dyDescent="0.25">
      <c r="B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9"/>
      <c r="P407" s="6"/>
      <c r="Q407" s="4"/>
      <c r="R407" s="4"/>
      <c r="S407" s="9"/>
    </row>
    <row r="408" spans="2:19" x14ac:dyDescent="0.25">
      <c r="B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9"/>
      <c r="P408" s="6"/>
      <c r="Q408" s="4"/>
      <c r="R408" s="4"/>
      <c r="S408" s="9"/>
    </row>
    <row r="409" spans="2:19" x14ac:dyDescent="0.25">
      <c r="B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9"/>
      <c r="P409" s="6"/>
      <c r="Q409" s="4"/>
      <c r="R409" s="4"/>
      <c r="S409" s="9"/>
    </row>
    <row r="410" spans="2:19" x14ac:dyDescent="0.25">
      <c r="B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9"/>
      <c r="P410" s="6"/>
      <c r="Q410" s="4"/>
      <c r="R410" s="4"/>
      <c r="S410" s="9"/>
    </row>
    <row r="411" spans="2:19" x14ac:dyDescent="0.25">
      <c r="B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9"/>
      <c r="P411" s="6"/>
      <c r="Q411" s="4"/>
      <c r="R411" s="4"/>
      <c r="S411" s="9"/>
    </row>
    <row r="412" spans="2:19" x14ac:dyDescent="0.25">
      <c r="B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9"/>
      <c r="P412" s="6"/>
      <c r="Q412" s="4"/>
      <c r="R412" s="4"/>
      <c r="S412" s="9"/>
    </row>
    <row r="413" spans="2:19" x14ac:dyDescent="0.25">
      <c r="B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9"/>
      <c r="P413" s="6"/>
      <c r="Q413" s="4"/>
      <c r="R413" s="4"/>
      <c r="S413" s="9"/>
    </row>
    <row r="414" spans="2:19" x14ac:dyDescent="0.25">
      <c r="B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9"/>
      <c r="P414" s="6"/>
      <c r="Q414" s="4"/>
      <c r="R414" s="4"/>
      <c r="S414" s="9"/>
    </row>
    <row r="415" spans="2:19" x14ac:dyDescent="0.25">
      <c r="B415" s="6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9"/>
      <c r="P415" s="6"/>
      <c r="Q415" s="4"/>
      <c r="R415" s="4"/>
      <c r="S415" s="9"/>
    </row>
    <row r="416" spans="2:19" x14ac:dyDescent="0.25">
      <c r="B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9"/>
      <c r="P416" s="6"/>
      <c r="Q416" s="4"/>
      <c r="R416" s="4"/>
      <c r="S416" s="9"/>
    </row>
    <row r="417" spans="2:19" x14ac:dyDescent="0.25">
      <c r="B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9"/>
      <c r="P417" s="6"/>
      <c r="Q417" s="4"/>
      <c r="R417" s="4"/>
      <c r="S417" s="9"/>
    </row>
    <row r="418" spans="2:19" x14ac:dyDescent="0.25">
      <c r="B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9"/>
      <c r="P418" s="6"/>
      <c r="Q418" s="4"/>
      <c r="R418" s="4"/>
      <c r="S418" s="9"/>
    </row>
    <row r="419" spans="2:19" x14ac:dyDescent="0.25">
      <c r="B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9"/>
      <c r="P419" s="6"/>
      <c r="Q419" s="4"/>
      <c r="R419" s="4"/>
      <c r="S419" s="9"/>
    </row>
    <row r="420" spans="2:19" x14ac:dyDescent="0.25">
      <c r="B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9"/>
      <c r="P420" s="6"/>
      <c r="Q420" s="4"/>
      <c r="R420" s="4"/>
      <c r="S420" s="9"/>
    </row>
    <row r="421" spans="2:19" x14ac:dyDescent="0.25">
      <c r="B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9"/>
      <c r="P421" s="6"/>
      <c r="Q421" s="4"/>
      <c r="R421" s="4"/>
      <c r="S421" s="9"/>
    </row>
    <row r="422" spans="2:19" x14ac:dyDescent="0.25">
      <c r="B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9"/>
      <c r="P422" s="6"/>
      <c r="Q422" s="4"/>
      <c r="R422" s="4"/>
      <c r="S422" s="9"/>
    </row>
    <row r="423" spans="2:19" x14ac:dyDescent="0.25">
      <c r="B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9"/>
      <c r="P423" s="6"/>
      <c r="Q423" s="4"/>
      <c r="R423" s="4"/>
      <c r="S423" s="9"/>
    </row>
    <row r="424" spans="2:19" x14ac:dyDescent="0.25">
      <c r="B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9"/>
      <c r="P424" s="6"/>
      <c r="Q424" s="4"/>
      <c r="R424" s="4"/>
      <c r="S424" s="9"/>
    </row>
    <row r="425" spans="2:19" x14ac:dyDescent="0.25">
      <c r="B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9"/>
      <c r="P425" s="6"/>
      <c r="Q425" s="4"/>
      <c r="R425" s="4"/>
      <c r="S425" s="9"/>
    </row>
    <row r="426" spans="2:19" x14ac:dyDescent="0.25">
      <c r="B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9"/>
      <c r="P426" s="6"/>
      <c r="Q426" s="4"/>
      <c r="R426" s="4"/>
      <c r="S426" s="9"/>
    </row>
    <row r="427" spans="2:19" x14ac:dyDescent="0.25">
      <c r="B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9"/>
      <c r="P427" s="6"/>
      <c r="Q427" s="4"/>
      <c r="R427" s="4"/>
      <c r="S427" s="9"/>
    </row>
    <row r="428" spans="2:19" x14ac:dyDescent="0.25">
      <c r="B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9"/>
      <c r="P428" s="6"/>
      <c r="Q428" s="4"/>
      <c r="R428" s="4"/>
      <c r="S428" s="9"/>
    </row>
    <row r="429" spans="2:19" x14ac:dyDescent="0.25">
      <c r="B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9"/>
      <c r="P429" s="6"/>
      <c r="Q429" s="4"/>
      <c r="R429" s="4"/>
      <c r="S429" s="9"/>
    </row>
    <row r="430" spans="2:19" x14ac:dyDescent="0.25">
      <c r="B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9"/>
      <c r="P430" s="6"/>
      <c r="Q430" s="4"/>
      <c r="R430" s="4"/>
      <c r="S430" s="9"/>
    </row>
    <row r="431" spans="2:19" x14ac:dyDescent="0.25">
      <c r="B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9"/>
      <c r="P431" s="6"/>
      <c r="Q431" s="4"/>
      <c r="R431" s="4"/>
      <c r="S431" s="9"/>
    </row>
    <row r="432" spans="2:19" x14ac:dyDescent="0.25">
      <c r="B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9"/>
      <c r="P432" s="6"/>
      <c r="Q432" s="4"/>
      <c r="R432" s="4"/>
      <c r="S432" s="9"/>
    </row>
    <row r="433" spans="2:19" x14ac:dyDescent="0.25">
      <c r="B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9"/>
      <c r="P433" s="6"/>
      <c r="Q433" s="4"/>
      <c r="R433" s="4"/>
      <c r="S433" s="9"/>
    </row>
    <row r="434" spans="2:19" x14ac:dyDescent="0.25">
      <c r="B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9"/>
      <c r="P434" s="6"/>
      <c r="Q434" s="4"/>
      <c r="R434" s="4"/>
      <c r="S434" s="9"/>
    </row>
    <row r="435" spans="2:19" x14ac:dyDescent="0.25">
      <c r="B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9"/>
      <c r="P435" s="6"/>
      <c r="Q435" s="4"/>
      <c r="R435" s="4"/>
      <c r="S435" s="9"/>
    </row>
    <row r="436" spans="2:19" x14ac:dyDescent="0.25">
      <c r="B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9"/>
      <c r="P436" s="6"/>
      <c r="Q436" s="4"/>
      <c r="R436" s="4"/>
      <c r="S436" s="9"/>
    </row>
    <row r="437" spans="2:19" x14ac:dyDescent="0.25">
      <c r="B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9"/>
      <c r="P437" s="6"/>
      <c r="Q437" s="4"/>
      <c r="R437" s="4"/>
      <c r="S437" s="9"/>
    </row>
    <row r="438" spans="2:19" x14ac:dyDescent="0.25">
      <c r="B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9"/>
      <c r="P438" s="6"/>
      <c r="Q438" s="4"/>
      <c r="R438" s="4"/>
      <c r="S438" s="9"/>
    </row>
    <row r="439" spans="2:19" x14ac:dyDescent="0.25">
      <c r="B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9"/>
      <c r="P439" s="6"/>
      <c r="Q439" s="4"/>
      <c r="R439" s="4"/>
      <c r="S439" s="9"/>
    </row>
    <row r="440" spans="2:19" x14ac:dyDescent="0.25">
      <c r="B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9"/>
      <c r="P440" s="6"/>
      <c r="Q440" s="4"/>
      <c r="R440" s="4"/>
      <c r="S440" s="9"/>
    </row>
    <row r="441" spans="2:19" x14ac:dyDescent="0.25">
      <c r="B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9"/>
      <c r="P441" s="6"/>
      <c r="Q441" s="4"/>
      <c r="R441" s="4"/>
      <c r="S441" s="9"/>
    </row>
    <row r="442" spans="2:19" x14ac:dyDescent="0.25">
      <c r="B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9"/>
      <c r="P442" s="6"/>
      <c r="Q442" s="4"/>
      <c r="R442" s="4"/>
      <c r="S442" s="9"/>
    </row>
    <row r="443" spans="2:19" x14ac:dyDescent="0.25">
      <c r="B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9"/>
      <c r="P443" s="6"/>
      <c r="Q443" s="4"/>
      <c r="R443" s="4"/>
      <c r="S443" s="9"/>
    </row>
    <row r="444" spans="2:19" x14ac:dyDescent="0.25">
      <c r="B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9"/>
      <c r="P444" s="6"/>
      <c r="Q444" s="4"/>
      <c r="R444" s="4"/>
      <c r="S444" s="9"/>
    </row>
    <row r="445" spans="2:19" x14ac:dyDescent="0.25">
      <c r="B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9"/>
      <c r="P445" s="6"/>
      <c r="Q445" s="4"/>
      <c r="R445" s="4"/>
      <c r="S445" s="9"/>
    </row>
    <row r="446" spans="2:19" x14ac:dyDescent="0.25">
      <c r="B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9"/>
      <c r="P446" s="6"/>
      <c r="Q446" s="4"/>
      <c r="R446" s="4"/>
      <c r="S446" s="9"/>
    </row>
    <row r="447" spans="2:19" x14ac:dyDescent="0.25">
      <c r="B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9"/>
      <c r="P447" s="6"/>
      <c r="Q447" s="4"/>
      <c r="R447" s="4"/>
      <c r="S447" s="9"/>
    </row>
    <row r="448" spans="2:19" x14ac:dyDescent="0.25">
      <c r="B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9"/>
      <c r="P448" s="6"/>
      <c r="Q448" s="4"/>
      <c r="R448" s="4"/>
      <c r="S448" s="9"/>
    </row>
    <row r="449" spans="2:19" x14ac:dyDescent="0.25">
      <c r="B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9"/>
      <c r="P449" s="6"/>
      <c r="Q449" s="4"/>
      <c r="R449" s="4"/>
      <c r="S449" s="9"/>
    </row>
    <row r="450" spans="2:19" x14ac:dyDescent="0.25">
      <c r="B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9"/>
      <c r="P450" s="6"/>
      <c r="Q450" s="4"/>
      <c r="R450" s="4"/>
      <c r="S450" s="9"/>
    </row>
    <row r="451" spans="2:19" x14ac:dyDescent="0.25">
      <c r="B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9"/>
      <c r="P451" s="6"/>
      <c r="Q451" s="4"/>
      <c r="R451" s="4"/>
      <c r="S451" s="9"/>
    </row>
    <row r="452" spans="2:19" x14ac:dyDescent="0.25">
      <c r="B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9"/>
      <c r="P452" s="6"/>
      <c r="Q452" s="4"/>
      <c r="R452" s="4"/>
      <c r="S452" s="9"/>
    </row>
    <row r="453" spans="2:19" x14ac:dyDescent="0.25">
      <c r="B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9"/>
      <c r="P453" s="6"/>
      <c r="Q453" s="4"/>
      <c r="R453" s="4"/>
      <c r="S453" s="9"/>
    </row>
    <row r="454" spans="2:19" x14ac:dyDescent="0.25">
      <c r="B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9"/>
      <c r="P454" s="6"/>
      <c r="Q454" s="4"/>
      <c r="R454" s="4"/>
      <c r="S454" s="9"/>
    </row>
    <row r="455" spans="2:19" x14ac:dyDescent="0.25">
      <c r="B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9"/>
      <c r="P455" s="6"/>
      <c r="Q455" s="4"/>
      <c r="R455" s="4"/>
      <c r="S455" s="9"/>
    </row>
    <row r="456" spans="2:19" x14ac:dyDescent="0.25">
      <c r="B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9"/>
      <c r="P456" s="6"/>
      <c r="Q456" s="4"/>
      <c r="R456" s="4"/>
      <c r="S456" s="9"/>
    </row>
    <row r="457" spans="2:19" x14ac:dyDescent="0.25">
      <c r="B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9"/>
      <c r="P457" s="6"/>
      <c r="Q457" s="4"/>
      <c r="R457" s="4"/>
      <c r="S457" s="9"/>
    </row>
    <row r="458" spans="2:19" x14ac:dyDescent="0.25">
      <c r="B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9"/>
      <c r="P458" s="6"/>
      <c r="Q458" s="4"/>
      <c r="R458" s="4"/>
      <c r="S458" s="9"/>
    </row>
    <row r="459" spans="2:19" x14ac:dyDescent="0.25">
      <c r="B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9"/>
      <c r="P459" s="6"/>
      <c r="Q459" s="4"/>
      <c r="R459" s="4"/>
      <c r="S459" s="9"/>
    </row>
    <row r="460" spans="2:19" x14ac:dyDescent="0.25">
      <c r="B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9"/>
      <c r="P460" s="6"/>
      <c r="Q460" s="4"/>
      <c r="R460" s="4"/>
      <c r="S460" s="9"/>
    </row>
    <row r="461" spans="2:19" x14ac:dyDescent="0.25">
      <c r="B461" s="6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9"/>
      <c r="P461" s="6"/>
      <c r="Q461" s="4"/>
      <c r="R461" s="4"/>
      <c r="S461" s="9"/>
    </row>
    <row r="462" spans="2:19" x14ac:dyDescent="0.25">
      <c r="B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9"/>
      <c r="P462" s="6"/>
      <c r="Q462" s="4"/>
      <c r="R462" s="4"/>
      <c r="S462" s="9"/>
    </row>
    <row r="463" spans="2:19" x14ac:dyDescent="0.25">
      <c r="B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9"/>
      <c r="P463" s="6"/>
      <c r="Q463" s="4"/>
      <c r="R463" s="4"/>
      <c r="S463" s="9"/>
    </row>
    <row r="464" spans="2:19" x14ac:dyDescent="0.25">
      <c r="B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9"/>
      <c r="P464" s="6"/>
      <c r="Q464" s="4"/>
      <c r="R464" s="4"/>
      <c r="S464" s="9"/>
    </row>
    <row r="465" spans="2:19" x14ac:dyDescent="0.25">
      <c r="B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9"/>
      <c r="P465" s="6"/>
      <c r="Q465" s="4"/>
      <c r="R465" s="4"/>
      <c r="S465" s="9"/>
    </row>
    <row r="466" spans="2:19" x14ac:dyDescent="0.25">
      <c r="B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9"/>
      <c r="P466" s="6"/>
      <c r="Q466" s="4"/>
      <c r="R466" s="4"/>
      <c r="S466" s="9"/>
    </row>
    <row r="467" spans="2:19" x14ac:dyDescent="0.25">
      <c r="B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9"/>
      <c r="P467" s="6"/>
      <c r="Q467" s="4"/>
      <c r="R467" s="4"/>
      <c r="S467" s="9"/>
    </row>
    <row r="468" spans="2:19" x14ac:dyDescent="0.25">
      <c r="B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9"/>
      <c r="P468" s="6"/>
      <c r="Q468" s="4"/>
      <c r="R468" s="4"/>
      <c r="S468" s="9"/>
    </row>
    <row r="469" spans="2:19" x14ac:dyDescent="0.25">
      <c r="B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9"/>
      <c r="P469" s="6"/>
      <c r="Q469" s="4"/>
      <c r="R469" s="4"/>
      <c r="S469" s="9"/>
    </row>
    <row r="470" spans="2:19" x14ac:dyDescent="0.25">
      <c r="B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9"/>
      <c r="P470" s="6"/>
      <c r="Q470" s="4"/>
      <c r="R470" s="4"/>
      <c r="S470" s="9"/>
    </row>
    <row r="471" spans="2:19" x14ac:dyDescent="0.25">
      <c r="B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9"/>
      <c r="P471" s="6"/>
      <c r="Q471" s="4"/>
      <c r="R471" s="4"/>
      <c r="S471" s="9"/>
    </row>
    <row r="472" spans="2:19" x14ac:dyDescent="0.25">
      <c r="B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9"/>
      <c r="P472" s="6"/>
      <c r="Q472" s="4"/>
      <c r="R472" s="4"/>
      <c r="S472" s="9"/>
    </row>
    <row r="473" spans="2:19" x14ac:dyDescent="0.25">
      <c r="B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9"/>
      <c r="P473" s="6"/>
      <c r="Q473" s="4"/>
      <c r="R473" s="4"/>
      <c r="S473" s="9"/>
    </row>
    <row r="474" spans="2:19" x14ac:dyDescent="0.25">
      <c r="B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9"/>
      <c r="P474" s="6"/>
      <c r="Q474" s="4"/>
      <c r="R474" s="4"/>
      <c r="S474" s="9"/>
    </row>
    <row r="475" spans="2:19" x14ac:dyDescent="0.25">
      <c r="B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9"/>
      <c r="P475" s="6"/>
      <c r="Q475" s="4"/>
      <c r="R475" s="4"/>
      <c r="S475" s="9"/>
    </row>
    <row r="476" spans="2:19" x14ac:dyDescent="0.25">
      <c r="B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9"/>
      <c r="P476" s="6"/>
      <c r="Q476" s="4"/>
      <c r="R476" s="4"/>
      <c r="S476" s="9"/>
    </row>
    <row r="477" spans="2:19" x14ac:dyDescent="0.25">
      <c r="B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9"/>
      <c r="P477" s="6"/>
      <c r="Q477" s="4"/>
      <c r="R477" s="4"/>
      <c r="S477" s="9"/>
    </row>
    <row r="478" spans="2:19" x14ac:dyDescent="0.25">
      <c r="B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9"/>
      <c r="P478" s="6"/>
      <c r="Q478" s="4"/>
      <c r="R478" s="4"/>
      <c r="S478" s="9"/>
    </row>
    <row r="479" spans="2:19" x14ac:dyDescent="0.25">
      <c r="B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9"/>
      <c r="P479" s="6"/>
      <c r="Q479" s="4"/>
      <c r="R479" s="4"/>
      <c r="S479" s="9"/>
    </row>
    <row r="480" spans="2:19" x14ac:dyDescent="0.25">
      <c r="B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9"/>
      <c r="P480" s="6"/>
      <c r="Q480" s="4"/>
      <c r="R480" s="4"/>
      <c r="S480" s="9"/>
    </row>
    <row r="481" spans="2:19" x14ac:dyDescent="0.25">
      <c r="B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9"/>
      <c r="P481" s="6"/>
      <c r="Q481" s="4"/>
      <c r="R481" s="4"/>
      <c r="S481" s="9"/>
    </row>
    <row r="482" spans="2:19" x14ac:dyDescent="0.25">
      <c r="B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9"/>
      <c r="P482" s="6"/>
      <c r="Q482" s="4"/>
      <c r="R482" s="4"/>
      <c r="S482" s="9"/>
    </row>
    <row r="483" spans="2:19" x14ac:dyDescent="0.25">
      <c r="B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9"/>
      <c r="P483" s="6"/>
      <c r="Q483" s="4"/>
      <c r="R483" s="4"/>
      <c r="S483" s="9"/>
    </row>
    <row r="484" spans="2:19" x14ac:dyDescent="0.25">
      <c r="B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9"/>
      <c r="P484" s="6"/>
      <c r="Q484" s="4"/>
      <c r="R484" s="4"/>
      <c r="S484" s="9"/>
    </row>
    <row r="485" spans="2:19" x14ac:dyDescent="0.25">
      <c r="B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9"/>
      <c r="P485" s="6"/>
      <c r="Q485" s="4"/>
      <c r="R485" s="4"/>
      <c r="S485" s="9"/>
    </row>
    <row r="486" spans="2:19" x14ac:dyDescent="0.25">
      <c r="B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9"/>
      <c r="P486" s="6"/>
      <c r="Q486" s="4"/>
      <c r="R486" s="4"/>
      <c r="S486" s="9"/>
    </row>
    <row r="487" spans="2:19" x14ac:dyDescent="0.25">
      <c r="B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9"/>
      <c r="P487" s="6"/>
      <c r="Q487" s="4"/>
      <c r="R487" s="4"/>
      <c r="S487" s="9"/>
    </row>
    <row r="488" spans="2:19" x14ac:dyDescent="0.25">
      <c r="B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9"/>
      <c r="P488" s="6"/>
      <c r="Q488" s="4"/>
      <c r="R488" s="4"/>
      <c r="S488" s="9"/>
    </row>
    <row r="489" spans="2:19" x14ac:dyDescent="0.25">
      <c r="B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9"/>
      <c r="P489" s="6"/>
      <c r="Q489" s="4"/>
      <c r="R489" s="4"/>
      <c r="S489" s="9"/>
    </row>
    <row r="490" spans="2:19" x14ac:dyDescent="0.25">
      <c r="B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9"/>
      <c r="P490" s="6"/>
      <c r="Q490" s="4"/>
      <c r="R490" s="4"/>
      <c r="S490" s="9"/>
    </row>
    <row r="491" spans="2:19" x14ac:dyDescent="0.25">
      <c r="B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9"/>
      <c r="P491" s="6"/>
      <c r="Q491" s="4"/>
      <c r="R491" s="4"/>
      <c r="S491" s="9"/>
    </row>
    <row r="492" spans="2:19" x14ac:dyDescent="0.25">
      <c r="B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9"/>
      <c r="P492" s="6"/>
      <c r="Q492" s="4"/>
      <c r="R492" s="4"/>
      <c r="S492" s="9"/>
    </row>
    <row r="493" spans="2:19" x14ac:dyDescent="0.25">
      <c r="B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9"/>
      <c r="P493" s="6"/>
      <c r="Q493" s="4"/>
      <c r="R493" s="4"/>
      <c r="S493" s="9"/>
    </row>
    <row r="494" spans="2:19" x14ac:dyDescent="0.25">
      <c r="B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9"/>
      <c r="P494" s="6"/>
      <c r="Q494" s="4"/>
      <c r="R494" s="4"/>
      <c r="S494" s="9"/>
    </row>
    <row r="495" spans="2:19" x14ac:dyDescent="0.25">
      <c r="B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9"/>
      <c r="P495" s="6"/>
      <c r="Q495" s="4"/>
      <c r="R495" s="4"/>
      <c r="S495" s="9"/>
    </row>
    <row r="496" spans="2:19" x14ac:dyDescent="0.25">
      <c r="B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9"/>
      <c r="P496" s="6"/>
      <c r="Q496" s="4"/>
      <c r="R496" s="4"/>
      <c r="S496" s="9"/>
    </row>
    <row r="497" spans="2:19" x14ac:dyDescent="0.25">
      <c r="B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9"/>
      <c r="P497" s="6"/>
      <c r="Q497" s="4"/>
      <c r="R497" s="4"/>
      <c r="S497" s="9"/>
    </row>
    <row r="498" spans="2:19" x14ac:dyDescent="0.25">
      <c r="B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9"/>
      <c r="P498" s="6"/>
      <c r="Q498" s="4"/>
      <c r="R498" s="4"/>
      <c r="S498" s="9"/>
    </row>
    <row r="499" spans="2:19" x14ac:dyDescent="0.25">
      <c r="B499" s="6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9"/>
      <c r="P499" s="6"/>
      <c r="Q499" s="4"/>
      <c r="R499" s="4"/>
      <c r="S499" s="9"/>
    </row>
    <row r="500" spans="2:19" x14ac:dyDescent="0.25">
      <c r="B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9"/>
      <c r="P500" s="6"/>
      <c r="Q500" s="4"/>
      <c r="R500" s="4"/>
      <c r="S500" s="9"/>
    </row>
    <row r="501" spans="2:19" x14ac:dyDescent="0.25">
      <c r="B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9"/>
      <c r="P501" s="6"/>
      <c r="Q501" s="4"/>
      <c r="R501" s="4"/>
      <c r="S501" s="9"/>
    </row>
    <row r="502" spans="2:19" x14ac:dyDescent="0.25">
      <c r="B502" s="6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9"/>
      <c r="P502" s="6"/>
      <c r="Q502" s="4"/>
      <c r="R502" s="4"/>
      <c r="S502" s="9"/>
    </row>
    <row r="503" spans="2:19" x14ac:dyDescent="0.25">
      <c r="B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9"/>
      <c r="P503" s="6"/>
      <c r="Q503" s="4"/>
      <c r="R503" s="4"/>
      <c r="S503" s="9"/>
    </row>
    <row r="504" spans="2:19" x14ac:dyDescent="0.25">
      <c r="B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9"/>
      <c r="P504" s="6"/>
      <c r="Q504" s="4"/>
      <c r="R504" s="4"/>
      <c r="S504" s="9"/>
    </row>
    <row r="505" spans="2:19" x14ac:dyDescent="0.25">
      <c r="B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9"/>
      <c r="P505" s="6"/>
      <c r="Q505" s="4"/>
      <c r="R505" s="4"/>
      <c r="S505" s="9"/>
    </row>
    <row r="506" spans="2:19" x14ac:dyDescent="0.25">
      <c r="B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9"/>
      <c r="P506" s="6"/>
      <c r="Q506" s="4"/>
      <c r="R506" s="4"/>
      <c r="S506" s="9"/>
    </row>
    <row r="507" spans="2:19" x14ac:dyDescent="0.25">
      <c r="B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9"/>
      <c r="P507" s="6"/>
      <c r="Q507" s="4"/>
      <c r="R507" s="4"/>
      <c r="S507" s="9"/>
    </row>
    <row r="508" spans="2:19" x14ac:dyDescent="0.25">
      <c r="B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9"/>
      <c r="P508" s="6"/>
      <c r="Q508" s="4"/>
      <c r="R508" s="4"/>
      <c r="S508" s="9"/>
    </row>
    <row r="509" spans="2:19" x14ac:dyDescent="0.25">
      <c r="B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9"/>
      <c r="P509" s="6"/>
      <c r="Q509" s="4"/>
      <c r="R509" s="4"/>
      <c r="S509" s="9"/>
    </row>
    <row r="510" spans="2:19" x14ac:dyDescent="0.25">
      <c r="B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9"/>
      <c r="P510" s="6"/>
      <c r="Q510" s="4"/>
      <c r="R510" s="4"/>
      <c r="S510" s="9"/>
    </row>
    <row r="511" spans="2:19" x14ac:dyDescent="0.25">
      <c r="B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9"/>
      <c r="P511" s="6"/>
      <c r="Q511" s="4"/>
      <c r="R511" s="4"/>
      <c r="S511" s="9"/>
    </row>
    <row r="512" spans="2:19" x14ac:dyDescent="0.25">
      <c r="B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9"/>
      <c r="P512" s="6"/>
      <c r="Q512" s="4"/>
      <c r="R512" s="4"/>
      <c r="S512" s="9"/>
    </row>
    <row r="513" spans="2:19" x14ac:dyDescent="0.25">
      <c r="B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9"/>
      <c r="P513" s="6"/>
      <c r="Q513" s="4"/>
      <c r="R513" s="4"/>
      <c r="S513" s="9"/>
    </row>
    <row r="514" spans="2:19" x14ac:dyDescent="0.25">
      <c r="B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9"/>
      <c r="P514" s="6"/>
      <c r="Q514" s="4"/>
      <c r="R514" s="4"/>
      <c r="S514" s="9"/>
    </row>
    <row r="515" spans="2:19" x14ac:dyDescent="0.25">
      <c r="B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9"/>
      <c r="P515" s="6"/>
      <c r="Q515" s="4"/>
      <c r="R515" s="4"/>
      <c r="S515" s="9"/>
    </row>
    <row r="516" spans="2:19" x14ac:dyDescent="0.25">
      <c r="B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9"/>
      <c r="P516" s="6"/>
      <c r="Q516" s="4"/>
      <c r="R516" s="4"/>
      <c r="S516" s="9"/>
    </row>
    <row r="517" spans="2:19" x14ac:dyDescent="0.25">
      <c r="B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9"/>
      <c r="P517" s="6"/>
      <c r="Q517" s="4"/>
      <c r="R517" s="4"/>
      <c r="S517" s="9"/>
    </row>
    <row r="518" spans="2:19" x14ac:dyDescent="0.25">
      <c r="B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9"/>
      <c r="P518" s="6"/>
      <c r="Q518" s="4"/>
      <c r="R518" s="4"/>
      <c r="S518" s="9"/>
    </row>
    <row r="519" spans="2:19" x14ac:dyDescent="0.25">
      <c r="B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9"/>
      <c r="P519" s="6"/>
      <c r="Q519" s="4"/>
      <c r="R519" s="4"/>
      <c r="S519" s="9"/>
    </row>
    <row r="520" spans="2:19" x14ac:dyDescent="0.25">
      <c r="B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9"/>
      <c r="P520" s="6"/>
      <c r="Q520" s="4"/>
      <c r="R520" s="4"/>
      <c r="S520" s="9"/>
    </row>
    <row r="521" spans="2:19" x14ac:dyDescent="0.25">
      <c r="B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9"/>
      <c r="P521" s="6"/>
      <c r="Q521" s="4"/>
      <c r="R521" s="4"/>
      <c r="S521" s="9"/>
    </row>
    <row r="522" spans="2:19" x14ac:dyDescent="0.25">
      <c r="B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9"/>
      <c r="P522" s="6"/>
      <c r="Q522" s="4"/>
      <c r="R522" s="4"/>
      <c r="S522" s="9"/>
    </row>
  </sheetData>
  <autoFilter ref="A8:S223" xr:uid="{00000000-0001-0000-0000-000000000000}"/>
  <mergeCells count="219">
    <mergeCell ref="Q180:Q182"/>
    <mergeCell ref="R180:R182"/>
    <mergeCell ref="S180:S182"/>
    <mergeCell ref="L205:L207"/>
    <mergeCell ref="M205:M207"/>
    <mergeCell ref="N205:N207"/>
    <mergeCell ref="O205:O207"/>
    <mergeCell ref="O195:O199"/>
    <mergeCell ref="O190:O194"/>
    <mergeCell ref="O180:O182"/>
    <mergeCell ref="L180:L182"/>
    <mergeCell ref="M180:M182"/>
    <mergeCell ref="N180:N182"/>
    <mergeCell ref="E205:E207"/>
    <mergeCell ref="F205:F207"/>
    <mergeCell ref="G205:G207"/>
    <mergeCell ref="H205:H207"/>
    <mergeCell ref="I205:I207"/>
    <mergeCell ref="J205:J207"/>
    <mergeCell ref="J143:J144"/>
    <mergeCell ref="J187:J188"/>
    <mergeCell ref="P180:P182"/>
    <mergeCell ref="K205:K207"/>
    <mergeCell ref="M200:M201"/>
    <mergeCell ref="N200:N201"/>
    <mergeCell ref="O200:O201"/>
    <mergeCell ref="G200:G201"/>
    <mergeCell ref="H200:H201"/>
    <mergeCell ref="I200:I201"/>
    <mergeCell ref="J200:J201"/>
    <mergeCell ref="K200:K201"/>
    <mergeCell ref="L200:L201"/>
    <mergeCell ref="E180:E182"/>
    <mergeCell ref="F180:F182"/>
    <mergeCell ref="H180:H182"/>
    <mergeCell ref="G180:G182"/>
    <mergeCell ref="I180:I182"/>
    <mergeCell ref="D195:D199"/>
    <mergeCell ref="E195:E199"/>
    <mergeCell ref="F195:F199"/>
    <mergeCell ref="J190:J194"/>
    <mergeCell ref="K190:K194"/>
    <mergeCell ref="L190:L194"/>
    <mergeCell ref="M195:M199"/>
    <mergeCell ref="N195:N199"/>
    <mergeCell ref="G195:G199"/>
    <mergeCell ref="H195:H199"/>
    <mergeCell ref="I195:I199"/>
    <mergeCell ref="J195:J199"/>
    <mergeCell ref="K195:K199"/>
    <mergeCell ref="L195:L199"/>
    <mergeCell ref="M190:M194"/>
    <mergeCell ref="N190:N194"/>
    <mergeCell ref="G190:G194"/>
    <mergeCell ref="H190:H194"/>
    <mergeCell ref="I190:I194"/>
    <mergeCell ref="D190:D194"/>
    <mergeCell ref="E190:E194"/>
    <mergeCell ref="F190:F194"/>
    <mergeCell ref="D205:D207"/>
    <mergeCell ref="A138:A140"/>
    <mergeCell ref="B138:B140"/>
    <mergeCell ref="C138:C140"/>
    <mergeCell ref="D138:D140"/>
    <mergeCell ref="E138:E140"/>
    <mergeCell ref="F138:F140"/>
    <mergeCell ref="G138:G140"/>
    <mergeCell ref="H138:H140"/>
    <mergeCell ref="A200:A201"/>
    <mergeCell ref="B200:B201"/>
    <mergeCell ref="C200:C201"/>
    <mergeCell ref="A205:A207"/>
    <mergeCell ref="B205:B207"/>
    <mergeCell ref="A190:A194"/>
    <mergeCell ref="B190:B194"/>
    <mergeCell ref="C190:C194"/>
    <mergeCell ref="A195:A199"/>
    <mergeCell ref="B195:B199"/>
    <mergeCell ref="C195:C199"/>
    <mergeCell ref="C205:C207"/>
    <mergeCell ref="D200:D201"/>
    <mergeCell ref="E200:E201"/>
    <mergeCell ref="F200:F201"/>
    <mergeCell ref="L88:L90"/>
    <mergeCell ref="B88:B90"/>
    <mergeCell ref="A88:A90"/>
    <mergeCell ref="C88:C90"/>
    <mergeCell ref="D88:D90"/>
    <mergeCell ref="E88:E90"/>
    <mergeCell ref="F88:F90"/>
    <mergeCell ref="G88:G90"/>
    <mergeCell ref="H88:H90"/>
    <mergeCell ref="B11:B12"/>
    <mergeCell ref="A108:A110"/>
    <mergeCell ref="B108:B110"/>
    <mergeCell ref="C108:C110"/>
    <mergeCell ref="D108:D110"/>
    <mergeCell ref="E108:E110"/>
    <mergeCell ref="H108:H110"/>
    <mergeCell ref="I108:I110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F114:F116"/>
    <mergeCell ref="G114:G116"/>
    <mergeCell ref="H114:H116"/>
    <mergeCell ref="I114:I116"/>
    <mergeCell ref="A119:A120"/>
    <mergeCell ref="B119:B120"/>
    <mergeCell ref="C119:C120"/>
    <mergeCell ref="D114:D116"/>
    <mergeCell ref="K11:K12"/>
    <mergeCell ref="L11:L12"/>
    <mergeCell ref="M11:M12"/>
    <mergeCell ref="N11:N12"/>
    <mergeCell ref="O11:O12"/>
    <mergeCell ref="A1:S1"/>
    <mergeCell ref="A2:S2"/>
    <mergeCell ref="A3:S3"/>
    <mergeCell ref="A4:A7"/>
    <mergeCell ref="B4:B7"/>
    <mergeCell ref="C4:C7"/>
    <mergeCell ref="D4:M4"/>
    <mergeCell ref="N4:O6"/>
    <mergeCell ref="P4:P7"/>
    <mergeCell ref="Q4:Q7"/>
    <mergeCell ref="R4:R7"/>
    <mergeCell ref="S4:S7"/>
    <mergeCell ref="D5:E6"/>
    <mergeCell ref="F5:M5"/>
    <mergeCell ref="F6:G6"/>
    <mergeCell ref="H6:I6"/>
    <mergeCell ref="J6:K6"/>
    <mergeCell ref="L6:M6"/>
    <mergeCell ref="L114:L116"/>
    <mergeCell ref="M114:M116"/>
    <mergeCell ref="N114:N116"/>
    <mergeCell ref="O114:O116"/>
    <mergeCell ref="J114:J116"/>
    <mergeCell ref="A69:A72"/>
    <mergeCell ref="F11:F12"/>
    <mergeCell ref="G11:G12"/>
    <mergeCell ref="H11:H12"/>
    <mergeCell ref="I11:I12"/>
    <mergeCell ref="J11:J12"/>
    <mergeCell ref="A11:A29"/>
    <mergeCell ref="C11:C12"/>
    <mergeCell ref="D11:D12"/>
    <mergeCell ref="E11:E12"/>
    <mergeCell ref="J108:J110"/>
    <mergeCell ref="I88:I90"/>
    <mergeCell ref="J88:J90"/>
    <mergeCell ref="F108:F110"/>
    <mergeCell ref="G108:G110"/>
    <mergeCell ref="A114:A116"/>
    <mergeCell ref="B114:B116"/>
    <mergeCell ref="C114:C116"/>
    <mergeCell ref="E114:E116"/>
    <mergeCell ref="T7:V7"/>
    <mergeCell ref="M88:M90"/>
    <mergeCell ref="N88:N90"/>
    <mergeCell ref="O88:O90"/>
    <mergeCell ref="K108:K110"/>
    <mergeCell ref="L108:L110"/>
    <mergeCell ref="M108:M110"/>
    <mergeCell ref="N108:N110"/>
    <mergeCell ref="K143:K144"/>
    <mergeCell ref="L143:L144"/>
    <mergeCell ref="M143:M144"/>
    <mergeCell ref="N143:N144"/>
    <mergeCell ref="O143:O144"/>
    <mergeCell ref="O108:O110"/>
    <mergeCell ref="K88:K90"/>
    <mergeCell ref="L138:L140"/>
    <mergeCell ref="M138:M140"/>
    <mergeCell ref="N138:N140"/>
    <mergeCell ref="O138:O140"/>
    <mergeCell ref="L119:L120"/>
    <mergeCell ref="M119:M120"/>
    <mergeCell ref="N119:N120"/>
    <mergeCell ref="O119:O120"/>
    <mergeCell ref="K114:K116"/>
    <mergeCell ref="E119:E120"/>
    <mergeCell ref="F119:F120"/>
    <mergeCell ref="G119:G120"/>
    <mergeCell ref="H119:H120"/>
    <mergeCell ref="I119:I120"/>
    <mergeCell ref="J119:J120"/>
    <mergeCell ref="K119:K120"/>
    <mergeCell ref="A180:A182"/>
    <mergeCell ref="J138:J140"/>
    <mergeCell ref="K138:K140"/>
    <mergeCell ref="I138:I140"/>
    <mergeCell ref="B180:B182"/>
    <mergeCell ref="C180:C182"/>
    <mergeCell ref="D180:D182"/>
    <mergeCell ref="J180:J182"/>
    <mergeCell ref="K180:K182"/>
    <mergeCell ref="D119:D120"/>
    <mergeCell ref="K187:K188"/>
    <mergeCell ref="L187:L188"/>
    <mergeCell ref="M187:M188"/>
    <mergeCell ref="N187:N188"/>
    <mergeCell ref="O187:O188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I187:I188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rowBreaks count="3" manualBreakCount="3">
    <brk id="126" max="18" man="1"/>
    <brk id="154" max="18" man="1"/>
    <brk id="169" max="18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Филатова Татьяна Валерьевна</cp:lastModifiedBy>
  <cp:lastPrinted>2026-02-12T12:22:34Z</cp:lastPrinted>
  <dcterms:created xsi:type="dcterms:W3CDTF">2015-06-05T18:19:34Z</dcterms:created>
  <dcterms:modified xsi:type="dcterms:W3CDTF">2026-03-27T08:31:34Z</dcterms:modified>
</cp:coreProperties>
</file>